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Desktop\デスクトップにあったファイル（一時避難）\おかむら\HP掲載用\Ｒ４財政状況資料集（更新）\"/>
    </mc:Choice>
  </mc:AlternateContent>
  <xr:revisionPtr revIDLastSave="0" documentId="13_ncr:1_{18573398-822D-4CF2-B368-2541A2B8A64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O35" i="10"/>
  <c r="BE35" i="10"/>
  <c r="C35" i="10"/>
  <c r="C36"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s="1"/>
  <c r="BW35" i="10" s="1"/>
  <c r="BW36" i="10" s="1"/>
  <c r="BW37" i="10" s="1"/>
  <c r="BW38" i="10" s="1"/>
  <c r="BW39" i="10" s="1"/>
  <c r="BW40" i="10" s="1"/>
  <c r="BW41" i="10" s="1"/>
  <c r="CO34" i="10" l="1"/>
</calcChain>
</file>

<file path=xl/sharedStrings.xml><?xml version="1.0" encoding="utf-8"?>
<sst xmlns="http://schemas.openxmlformats.org/spreadsheetml/2006/main" count="1143" uniqueCount="623">
  <si>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</si>
  <si>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</si>
  <si>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</si>
  <si>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</si>
  <si>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</si>
  <si>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</si>
  <si>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</si>
  <si>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</si>
  <si>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</si>
  <si>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</si>
  <si>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</si>
  <si>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</si>
  <si>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</si>
  <si>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</si>
  <si>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</si>
  <si>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</si>
  <si>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</si>
  <si>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</si>
  <si>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</si>
  <si>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</si>
  <si>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</si>
  <si>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</si>
  <si>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</si>
  <si>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</si>
  <si>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</si>
  <si>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</si>
  <si>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</si>
  <si>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</si>
  <si>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</si>
  <si>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</si>
  <si>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</si>
  <si>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</si>
  <si>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</si>
  <si>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</si>
  <si>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</si>
  <si>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</si>
  <si>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</si>
  <si>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</si>
  <si>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</si>
  <si>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</si>
  <si>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</si>
  <si>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</si>
  <si>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</si>
  <si>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</si>
  <si>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</si>
  <si>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</si>
  <si>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</si>
  <si>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</si>
  <si>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</si>
  <si>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</si>
  <si>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</si>
  <si>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</si>
  <si>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</si>
  <si>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</si>
  <si>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</si>
  <si>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</si>
  <si>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</si>
  <si>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</si>
  <si>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</si>
  <si>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</si>
  <si>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</si>
  <si>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</si>
  <si>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</si>
  <si>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</si>
  <si>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</si>
  <si>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</si>
  <si>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</si>
  <si>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</si>
  <si>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</si>
  <si>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</si>
  <si>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</si>
  <si>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</si>
  <si>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</si>
  <si>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</si>
  <si>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</si>
  <si>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</si>
  <si>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</si>
  <si>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</si>
  <si>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</si>
  <si>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</si>
  <si>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</si>
  <si>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</si>
  <si>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</si>
  <si>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</si>
  <si>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</si>
  <si>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</si>
  <si>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</si>
  <si>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</si>
  <si>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</si>
  <si>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</si>
  <si>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</si>
  <si>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</si>
  <si>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</si>
  <si>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</si>
  <si>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</si>
  <si>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</si>
  <si>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</si>
  <si>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</si>
  <si>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</si>
  <si>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</si>
  <si>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</si>
  <si>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</si>
  <si>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</si>
  <si>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</si>
  <si>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</si>
  <si>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</si>
  <si>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</si>
  <si>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</si>
  <si>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</si>
  <si>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</si>
  <si>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</si>
  <si>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</si>
  <si>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</si>
  <si>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</si>
  <si>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</si>
  <si>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</si>
  <si>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</si>
  <si>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</si>
  <si>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</si>
  <si>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</si>
  <si>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</si>
  <si>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</si>
  <si>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</si>
  <si>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</si>
  <si>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</si>
  <si>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</si>
  <si>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</si>
  <si>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</si>
  <si>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</si>
  <si>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</si>
  <si>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</si>
  <si>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</si>
  <si>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</si>
  <si>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</si>
  <si>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</si>
  <si>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</si>
  <si>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</si>
  <si>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</si>
  <si>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</si>
  <si>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</si>
  <si>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</si>
  <si>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</si>
  <si>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</si>
  <si>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</si>
  <si>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</si>
  <si>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</si>
  <si>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</si>
  <si>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</si>
  <si>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</si>
  <si>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</si>
  <si>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</si>
  <si>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</si>
  <si>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</si>
  <si>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</si>
  <si>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</si>
  <si>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</si>
  <si>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</si>
  <si>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</si>
  <si>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</si>
  <si>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</si>
  <si>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</si>
  <si>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</si>
  <si>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</si>
  <si>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</si>
  <si>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</si>
  <si>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</si>
  <si>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</si>
  <si>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</si>
  <si>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</si>
  <si>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</si>
  <si>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</si>
  <si>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</si>
  <si>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</si>
  <si>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</si>
  <si>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</si>
  <si>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</si>
  <si>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</si>
  <si>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</si>
  <si>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</si>
  <si>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</si>
  <si>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</si>
  <si>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</si>
  <si>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</si>
  <si>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</si>
  <si>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</si>
  <si>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</si>
  <si>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</si>
  <si>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</si>
  <si>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</si>
  <si>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</si>
  <si>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</si>
  <si>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</si>
  <si>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</si>
  <si>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</si>
  <si>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</si>
  <si>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</si>
  <si>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</si>
  <si>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</si>
  <si>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</si>
  <si>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</si>
  <si>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</si>
  <si>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</si>
  <si>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</si>
  <si>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</si>
  <si>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</si>
  <si>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</si>
  <si>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</si>
  <si>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</si>
  <si>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</si>
  <si>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</si>
  <si>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</si>
  <si>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</si>
  <si>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</si>
  <si>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</si>
  <si>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</si>
  <si>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</si>
  <si>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</si>
  <si>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</si>
  <si>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</si>
  <si>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</si>
  <si>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</si>
  <si>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</si>
  <si>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</si>
  <si>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</si>
  <si>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</si>
  <si>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</si>
  <si>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</si>
  <si>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</si>
  <si>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</si>
  <si>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</si>
  <si>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</si>
  <si>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</si>
  <si>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</si>
  <si>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</si>
  <si>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</si>
  <si>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</si>
  <si>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</si>
  <si>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</si>
  <si>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</si>
  <si>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</si>
  <si>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</si>
  <si>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</si>
  <si>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</si>
  <si>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</si>
  <si>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</si>
  <si>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</si>
  <si>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</si>
  <si>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</si>
  <si>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</si>
  <si>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</si>
  <si>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</si>
  <si>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</si>
  <si>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</si>
  <si>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</si>
  <si>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</si>
  <si>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</si>
  <si>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</si>
  <si>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</si>
  <si>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</si>
  <si>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</si>
  <si>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</si>
  <si>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</si>
  <si>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</si>
  <si>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</si>
  <si>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</si>
  <si>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</si>
  <si>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</si>
  <si>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</si>
  <si>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</si>
  <si>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</si>
  <si>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</si>
  <si>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</si>
  <si>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</si>
  <si>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</si>
  <si>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</si>
  <si>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</si>
  <si>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</si>
  <si>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</si>
  <si>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</si>
  <si>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</si>
  <si>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</si>
  <si>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</si>
  <si>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</si>
  <si>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</si>
  <si>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</si>
  <si>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</si>
  <si>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</si>
  <si>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</si>
  <si>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</si>
  <si>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</si>
  <si>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</si>
  <si>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</si>
  <si>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</si>
  <si>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</si>
  <si>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</si>
  <si>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</si>
  <si>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</si>
  <si>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</si>
  <si>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</si>
  <si>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</si>
  <si>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</si>
  <si>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</si>
  <si>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</si>
  <si>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</si>
  <si>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</si>
  <si>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</si>
  <si>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</si>
  <si>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</si>
  <si>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</si>
  <si>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</si>
  <si>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</si>
  <si>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</si>
  <si>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</si>
  <si>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</si>
  <si>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</si>
  <si>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</si>
  <si>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</si>
  <si>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</si>
  <si>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</si>
  <si>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</si>
  <si>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</si>
  <si>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</si>
  <si>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</si>
  <si>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</si>
  <si>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</si>
  <si>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</si>
  <si>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</si>
  <si>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</si>
  <si>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</si>
  <si>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</si>
  <si>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</si>
  <si>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</si>
  <si>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</si>
  <si>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</si>
  <si>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</si>
  <si>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</si>
  <si>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</si>
  <si>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</si>
  <si>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</si>
  <si>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</si>
  <si>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</si>
  <si>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</si>
  <si>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</si>
  <si>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</si>
  <si>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</si>
  <si>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</si>
  <si>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</si>
  <si>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</si>
  <si>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</si>
  <si>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</si>
  <si>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</si>
  <si>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</si>
  <si>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</si>
  <si>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</si>
  <si>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</si>
  <si>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</si>
  <si>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</si>
  <si>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</si>
  <si>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</si>
  <si>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</si>
  <si>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</si>
  <si>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</si>
  <si>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</si>
  <si>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</si>
  <si>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</si>
  <si>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</si>
  <si>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</si>
  <si>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</si>
  <si>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</si>
  <si>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</si>
  <si>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</si>
  <si>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</si>
  <si>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</si>
  <si>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</si>
  <si>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</si>
  <si>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</si>
  <si>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</si>
  <si>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</si>
  <si>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</si>
  <si>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</si>
  <si>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</si>
  <si>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</si>
  <si>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</si>
  <si>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</si>
  <si>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</si>
  <si>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</si>
  <si>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</si>
  <si>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</si>
  <si>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</si>
  <si>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</si>
  <si>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</si>
  <si>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</si>
  <si>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</si>
  <si>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</si>
  <si>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</si>
  <si>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</si>
  <si>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</si>
  <si>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</si>
  <si>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</si>
  <si>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</si>
  <si>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</si>
  <si>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</si>
  <si>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</si>
  <si>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</si>
  <si>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</si>
  <si>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</si>
  <si>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</si>
  <si>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</si>
  <si>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</si>
  <si>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</si>
  <si>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</si>
  <si>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</si>
  <si>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</si>
  <si>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</si>
  <si>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</si>
  <si>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</si>
  <si>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</si>
  <si>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</si>
  <si>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</si>
  <si>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</si>
  <si>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</si>
  <si>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</si>
  <si>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</si>
  <si>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</si>
  <si>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</si>
  <si>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</si>
  <si>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</si>
  <si>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</si>
  <si>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</si>
  <si>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</si>
  <si>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</si>
  <si>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</si>
  <si>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</si>
  <si>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</si>
  <si>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</si>
  <si>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</si>
  <si>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</si>
  <si>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</si>
  <si>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</si>
  <si>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</si>
  <si>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</si>
  <si>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</si>
  <si>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</si>
  <si>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</si>
  <si>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</si>
  <si>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</si>
  <si>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</si>
  <si>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</si>
  <si>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</si>
  <si>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</si>
  <si>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</si>
  <si>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</si>
  <si>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</si>
  <si>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</si>
  <si>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</si>
  <si>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</si>
  <si>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</si>
  <si>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</si>
  <si>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</si>
  <si>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</si>
  <si>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</si>
  <si>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</si>
  <si>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</si>
  <si>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</si>
  <si>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</si>
  <si>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</si>
  <si>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</si>
  <si>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</si>
  <si>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</si>
  <si>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</si>
  <si>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</si>
  <si>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</si>
  <si>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</si>
  <si>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</si>
  <si>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</si>
  <si>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</si>
  <si>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</si>
  <si>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</si>
  <si>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</si>
  <si>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</si>
  <si>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</si>
  <si>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</si>
  <si>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</si>
  <si>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</si>
  <si>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</si>
  <si>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</si>
  <si>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</si>
  <si>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</si>
  <si>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介護老人保健施設事業特別会計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</si>
  <si>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</si>
  <si>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</si>
  <si>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</si>
  <si>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</si>
  <si>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</si>
  <si>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</si>
  <si>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</si>
  <si>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</si>
  <si>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</si>
  <si>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</si>
  <si>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</si>
  <si>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</si>
  <si>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</si>
  <si>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</si>
  <si>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</si>
  <si>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</si>
  <si>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</si>
  <si>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</si>
  <si>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</si>
  <si>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</si>
  <si>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</si>
  <si>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</si>
  <si>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</si>
  <si>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</si>
  <si>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</si>
  <si>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</si>
  <si>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</si>
  <si>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</si>
  <si>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</si>
  <si>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</si>
  <si>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</si>
  <si>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</si>
  <si>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</si>
  <si>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</si>
  <si>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</si>
  <si>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</si>
  <si>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</si>
  <si>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</si>
  <si>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</si>
  <si>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</si>
  <si>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</si>
  <si>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</si>
  <si>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</si>
  <si>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</si>
  <si>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</si>
  <si>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</si>
  <si>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</si>
  <si>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</si>
  <si>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</si>
  <si>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</si>
  <si>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</si>
  <si>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</si>
  <si>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</si>
  <si>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</si>
  <si>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</si>
  <si>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</si>
  <si>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</si>
  <si>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</si>
  <si>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</si>
  <si>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</si>
  <si>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</si>
  <si>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</si>
  <si>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</si>
  <si>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</si>
  <si>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</si>
  <si>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</si>
  <si>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</si>
  <si>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</si>
  <si>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</si>
  <si>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</si>
  <si>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</si>
  <si>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</si>
  <si>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</si>
  <si>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</si>
  <si>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</si>
  <si>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</si>
  <si>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</si>
  <si>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</si>
  <si>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</si>
  <si>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</si>
  <si>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</si>
  <si>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</si>
  <si>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</si>
  <si>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2.26</t>
  </si>
  <si>
    <t>▲ 2.15</t>
  </si>
  <si>
    <t>▲ 1.33</t>
  </si>
  <si>
    <t>住宅新築資金等貸付事業特別会計</t>
  </si>
  <si>
    <t>▲ 2.65</t>
  </si>
  <si>
    <t>▲ 2.56</t>
  </si>
  <si>
    <t>▲ 2.43</t>
  </si>
  <si>
    <t>▲ 2.22</t>
  </si>
  <si>
    <t>病院事業特別会計</t>
  </si>
  <si>
    <t>水道事業特別会計</t>
  </si>
  <si>
    <t>一般会計</t>
  </si>
  <si>
    <t>介護保険事業特別会計</t>
  </si>
  <si>
    <t>下水道事業特別会計</t>
  </si>
  <si>
    <t>国民健康保険事業特別会計</t>
  </si>
  <si>
    <t>介護老人保健施設事業特別会計</t>
  </si>
  <si>
    <t>その他会計（赤字）</t>
  </si>
  <si>
    <t>▲ 0.70</t>
  </si>
  <si>
    <t>その他会計（黒字）</t>
  </si>
  <si>
    <t>（百万円）</t>
    <phoneticPr fontId="5"/>
  </si>
  <si>
    <t>H30</t>
    <phoneticPr fontId="5"/>
  </si>
  <si>
    <t>R01</t>
    <phoneticPr fontId="5"/>
  </si>
  <si>
    <t>R02</t>
    <phoneticPr fontId="5"/>
  </si>
  <si>
    <t>R03</t>
    <phoneticPr fontId="5"/>
  </si>
  <si>
    <t>R04</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</si>
  <si>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</si>
  <si>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</si>
  <si>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</si>
  <si>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</si>
  <si>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</si>
  <si>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</si>
  <si>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</si>
  <si>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</si>
  <si>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9">
      <t>ナラケンコウイキショウボウクミアイ</t>
    </rPh>
    <phoneticPr fontId="2"/>
  </si>
  <si>
    <t>宇陀市土地開発公社</t>
    <rPh sb="0" eb="3">
      <t>ウダシ</t>
    </rPh>
    <rPh sb="3" eb="5">
      <t>トチ</t>
    </rPh>
    <rPh sb="5" eb="7">
      <t>カイハツ</t>
    </rPh>
    <rPh sb="7" eb="9">
      <t>コウシャ</t>
    </rPh>
    <phoneticPr fontId="2"/>
  </si>
  <si>
    <t>-</t>
    <phoneticPr fontId="2"/>
  </si>
  <si>
    <t>地域づくり推進基金</t>
    <rPh sb="0" eb="2">
      <t>チイキ</t>
    </rPh>
    <rPh sb="5" eb="9">
      <t>スイシンキキン</t>
    </rPh>
    <phoneticPr fontId="5"/>
  </si>
  <si>
    <t>ふるさと応援基金</t>
    <rPh sb="4" eb="8">
      <t>オウエンキキン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</si>
  <si>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</si>
  <si>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</si>
  <si>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市営霊苑基金</t>
    <rPh sb="0" eb="4">
      <t>シエイレイエン</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</si>
  <si>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</si>
  <si>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</si>
  <si>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と令和4年度を比較すると将来負担比率は38.9ポイント減少しており、有形固定資産減価償却率は7.8ポイント増加している。債務の減少、充当可能財源が増加した一方で、公共施設が老朽化したといえる。
　引き続き適切な公共施設への投資を行うと共に公共施設の統廃合を進め、有形固定資産減価償却率及び将来負担比率の軽減に努める。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</si>
  <si>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</si>
  <si>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</si>
  <si>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</si>
  <si>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</si>
  <si>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</si>
  <si>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</si>
  <si>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平成30年度と令和4年度を比較すると将来負担比率は38.9ポイント減少しており、実質公債費率は3.1ポイント減少している。
　令和元年度は地方債の満期一括償還があったことから実質公債費比率が上昇したが、その後は地方債残高が減少したことにより将来負担比率は減少し、実質公債費比率も減少に転じている。依然として類似団体と比較すると高値であるため、今後も引き続き地方債の新規発行抑制等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</si>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</sst>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8758-40CC-A7A0-619E75595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37314</c:v>
                </c:pt>
                <c:pt idx="1">
                  <c:v>56429</c:v>
                </c:pt>
                <c:pt idx="2">
                  <c:v>79343</c:v>
                </c:pt>
                <c:pt idx="3">
                  <c:v>50131</c:v>
                </c:pt>
                <c:pt idx="4">
                  <c:v>61450</c:v>
                </c:pt>
              </c:numCache>
            </c:numRef>
          </c:val>
          <c:smooth val="0"/>
          <c:extLst>
            <c:ext xmlns:c16="http://schemas.microsoft.com/office/drawing/2014/chart" uri="{C3380CC4-5D6E-409C-BE32-E72D297353CC}">
              <c16:uniqueId val="{00000001-8758-40CC-A7A0-619E75595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2.14</c:v>
                </c:pt>
                <c:pt idx="1">
                  <c:v>1.64</c:v>
                </c:pt>
                <c:pt idx="2">
                  <c:v>1.17</c:v>
                </c:pt>
                <c:pt idx="3">
                  <c:v>3.4</c:v>
                </c:pt>
                <c:pt idx="4">
                  <c:v>4.2</c:v>
                </c:pt>
              </c:numCache>
            </c:numRef>
          </c:val>
          <c:extLst>
            <c:ext xmlns:c16="http://schemas.microsoft.com/office/drawing/2014/chart" uri="{C3380CC4-5D6E-409C-BE32-E72D297353CC}">
              <c16:uniqueId val="{00000000-3A7D-4A11-8728-71DD03DF1A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c:v>
                </c:pt>
                <c:pt idx="1">
                  <c:v>16.29</c:v>
                </c:pt>
                <c:pt idx="2">
                  <c:v>15.09</c:v>
                </c:pt>
                <c:pt idx="3">
                  <c:v>17.5</c:v>
                </c:pt>
                <c:pt idx="4">
                  <c:v>18.34</c:v>
                </c:pt>
              </c:numCache>
            </c:numRef>
          </c:val>
          <c:extLst>
            <c:ext xmlns:c16="http://schemas.microsoft.com/office/drawing/2014/chart" uri="{C3380CC4-5D6E-409C-BE32-E72D297353CC}">
              <c16:uniqueId val="{00000001-3A7D-4A11-8728-71DD03DF1A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-2.2599999999999998</c:v>
                </c:pt>
                <c:pt idx="1">
                  <c:v>-2.15</c:v>
                </c:pt>
                <c:pt idx="2">
                  <c:v>-1.33</c:v>
                </c:pt>
                <c:pt idx="3">
                  <c:v>5.26</c:v>
                </c:pt>
                <c:pt idx="4">
                  <c:v>0.7</c:v>
                </c:pt>
              </c:numCache>
            </c:numRef>
          </c:val>
          <c:smooth val="0"/>
          <c:extLst>
            <c:ext xmlns:c16="http://schemas.microsoft.com/office/drawing/2014/chart" uri="{C3380CC4-5D6E-409C-BE32-E72D297353CC}">
              <c16:uniqueId val="{00000002-3A7D-4A11-8728-71DD03DF1A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650-4CDB-85E7-0E3ACD252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50-4CDB-85E7-0E3ACD252900}"/>
            </c:ext>
          </c:extLst>
        </c:ser>
        <c:ser>
          <c:idx val="2"/>
          <c:order val="2"/>
          <c:tx>
            <c:strRef>
              <c:f>データシート!$A$29</c:f>
              <c:strCache>
                <c:ptCount val="1"/>
                <c:pt idx="0">
                  <c:v>介護老人保健施設事業特別会計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2.78</c:v>
                </c:pt>
                <c:pt idx="2">
                  <c:v>#N/A</c:v>
                </c:pt>
                <c:pt idx="3">
                  <c:v>2.1800000000000002</c:v>
                </c:pt>
                <c:pt idx="4">
                  <c:v>#N/A</c:v>
                </c:pt>
                <c:pt idx="5">
                  <c:v>1.68</c:v>
                </c:pt>
                <c:pt idx="6">
                  <c:v>#N/A</c:v>
                </c:pt>
                <c:pt idx="7">
                  <c:v>0.68</c:v>
                </c:pt>
                <c:pt idx="8">
                  <c:v>#N/A</c:v>
                </c:pt>
                <c:pt idx="9">
                  <c:v>0.1</c:v>
                </c:pt>
              </c:numCache>
            </c:numRef>
          </c:val>
          <c:extLst>
            <c:ext xmlns:c16="http://schemas.microsoft.com/office/drawing/2014/chart" uri="{C3380CC4-5D6E-409C-BE32-E72D297353CC}">
              <c16:uniqueId val="{00000002-E650-4CDB-85E7-0E3ACD25290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0.96</c:v>
                </c:pt>
                <c:pt idx="2">
                  <c:v>#N/A</c:v>
                </c:pt>
                <c:pt idx="3">
                  <c:v>0.91</c:v>
                </c:pt>
                <c:pt idx="4">
                  <c:v>#N/A</c:v>
                </c:pt>
                <c:pt idx="5">
                  <c:v>0.25</c:v>
                </c:pt>
                <c:pt idx="6">
                  <c:v>#N/A</c:v>
                </c:pt>
                <c:pt idx="7">
                  <c:v>0.66</c:v>
                </c:pt>
                <c:pt idx="8">
                  <c:v>#N/A</c:v>
                </c:pt>
                <c:pt idx="9">
                  <c:v>0.17</c:v>
                </c:pt>
              </c:numCache>
            </c:numRef>
          </c:val>
          <c:extLst>
            <c:ext xmlns:c16="http://schemas.microsoft.com/office/drawing/2014/chart" uri="{C3380CC4-5D6E-409C-BE32-E72D297353CC}">
              <c16:uniqueId val="{00000003-E650-4CDB-85E7-0E3ACD2529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0.41</c:v>
                </c:pt>
                <c:pt idx="6">
                  <c:v>#N/A</c:v>
                </c:pt>
                <c:pt idx="7">
                  <c:v>0.55000000000000004</c:v>
                </c:pt>
                <c:pt idx="8">
                  <c:v>#N/A</c:v>
                </c:pt>
                <c:pt idx="9">
                  <c:v>0.48</c:v>
                </c:pt>
              </c:numCache>
            </c:numRef>
          </c:val>
          <c:extLst>
            <c:ext xmlns:c16="http://schemas.microsoft.com/office/drawing/2014/chart" uri="{C3380CC4-5D6E-409C-BE32-E72D297353CC}">
              <c16:uniqueId val="{00000004-E650-4CDB-85E7-0E3ACD25290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0.82</c:v>
                </c:pt>
                <c:pt idx="2">
                  <c:v>#N/A</c:v>
                </c:pt>
                <c:pt idx="3">
                  <c:v>1.01</c:v>
                </c:pt>
                <c:pt idx="4">
                  <c:v>#N/A</c:v>
                </c:pt>
                <c:pt idx="5">
                  <c:v>0.9</c:v>
                </c:pt>
                <c:pt idx="6">
                  <c:v>#N/A</c:v>
                </c:pt>
                <c:pt idx="7">
                  <c:v>1.53</c:v>
                </c:pt>
                <c:pt idx="8">
                  <c:v>#N/A</c:v>
                </c:pt>
                <c:pt idx="9">
                  <c:v>2.27</c:v>
                </c:pt>
              </c:numCache>
            </c:numRef>
          </c:val>
          <c:extLst>
            <c:ext xmlns:c16="http://schemas.microsoft.com/office/drawing/2014/chart" uri="{C3380CC4-5D6E-409C-BE32-E72D297353CC}">
              <c16:uniqueId val="{00000005-E650-4CDB-85E7-0E3ACD2529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4.78</c:v>
                </c:pt>
                <c:pt idx="2">
                  <c:v>#N/A</c:v>
                </c:pt>
                <c:pt idx="3">
                  <c:v>4.18</c:v>
                </c:pt>
                <c:pt idx="4">
                  <c:v>#N/A</c:v>
                </c:pt>
                <c:pt idx="5">
                  <c:v>3.59</c:v>
                </c:pt>
                <c:pt idx="6">
                  <c:v>#N/A</c:v>
                </c:pt>
                <c:pt idx="7">
                  <c:v>5.6</c:v>
                </c:pt>
                <c:pt idx="8">
                  <c:v>#N/A</c:v>
                </c:pt>
                <c:pt idx="9">
                  <c:v>6.42</c:v>
                </c:pt>
              </c:numCache>
            </c:numRef>
          </c:val>
          <c:extLst>
            <c:ext xmlns:c16="http://schemas.microsoft.com/office/drawing/2014/chart" uri="{C3380CC4-5D6E-409C-BE32-E72D297353CC}">
              <c16:uniqueId val="{00000006-E650-4CDB-85E7-0E3ACD252900}"/>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9.74</c:v>
                </c:pt>
                <c:pt idx="2">
                  <c:v>#N/A</c:v>
                </c:pt>
                <c:pt idx="3">
                  <c:v>9.75</c:v>
                </c:pt>
                <c:pt idx="4">
                  <c:v>#N/A</c:v>
                </c:pt>
                <c:pt idx="5">
                  <c:v>9.23</c:v>
                </c:pt>
                <c:pt idx="6">
                  <c:v>#N/A</c:v>
                </c:pt>
                <c:pt idx="7">
                  <c:v>8.6199999999999992</c:v>
                </c:pt>
                <c:pt idx="8">
                  <c:v>#N/A</c:v>
                </c:pt>
                <c:pt idx="9">
                  <c:v>8.67</c:v>
                </c:pt>
              </c:numCache>
            </c:numRef>
          </c:val>
          <c:extLst>
            <c:ext xmlns:c16="http://schemas.microsoft.com/office/drawing/2014/chart" uri="{C3380CC4-5D6E-409C-BE32-E72D297353CC}">
              <c16:uniqueId val="{00000007-E650-4CDB-85E7-0E3ACD252900}"/>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3.96</c:v>
                </c:pt>
                <c:pt idx="2">
                  <c:v>#N/A</c:v>
                </c:pt>
                <c:pt idx="3">
                  <c:v>3.45</c:v>
                </c:pt>
                <c:pt idx="4">
                  <c:v>#N/A</c:v>
                </c:pt>
                <c:pt idx="5">
                  <c:v>4.7699999999999996</c:v>
                </c:pt>
                <c:pt idx="6">
                  <c:v>#N/A</c:v>
                </c:pt>
                <c:pt idx="7">
                  <c:v>9.74</c:v>
                </c:pt>
                <c:pt idx="8">
                  <c:v>#N/A</c:v>
                </c:pt>
                <c:pt idx="9">
                  <c:v>13.79</c:v>
                </c:pt>
              </c:numCache>
            </c:numRef>
          </c:val>
          <c:extLst>
            <c:ext xmlns:c16="http://schemas.microsoft.com/office/drawing/2014/chart" uri="{C3380CC4-5D6E-409C-BE32-E72D297353CC}">
              <c16:uniqueId val="{00000008-E650-4CDB-85E7-0E3ACD25290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2.65</c:v>
                </c:pt>
                <c:pt idx="1">
                  <c:v>#N/A</c:v>
                </c:pt>
                <c:pt idx="2">
                  <c:v>2.56</c:v>
                </c:pt>
                <c:pt idx="3">
                  <c:v>#N/A</c:v>
                </c:pt>
                <c:pt idx="4">
                  <c:v>2.4300000000000002</c:v>
                </c:pt>
                <c:pt idx="5">
                  <c:v>#N/A</c:v>
                </c:pt>
                <c:pt idx="6">
                  <c:v>2.2200000000000002</c:v>
                </c:pt>
                <c:pt idx="7">
                  <c:v>#N/A</c:v>
                </c:pt>
                <c:pt idx="8">
                  <c:v>2.2200000000000002</c:v>
                </c:pt>
                <c:pt idx="9">
                  <c:v>#N/A</c:v>
                </c:pt>
              </c:numCache>
            </c:numRef>
          </c:val>
          <c:extLst>
            <c:ext xmlns:c16="http://schemas.microsoft.com/office/drawing/2014/chart" uri="{C3380CC4-5D6E-409C-BE32-E72D297353CC}">
              <c16:uniqueId val="{00000009-E650-4CDB-85E7-0E3ACD2529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2091</c:v>
                </c:pt>
                <c:pt idx="5">
                  <c:v>2103</c:v>
                </c:pt>
                <c:pt idx="8">
                  <c:v>2050</c:v>
                </c:pt>
                <c:pt idx="11">
                  <c:v>2204</c:v>
                </c:pt>
                <c:pt idx="14">
                  <c:v>2116</c:v>
                </c:pt>
              </c:numCache>
            </c:numRef>
          </c:val>
          <c:extLst>
            <c:ext xmlns:c16="http://schemas.microsoft.com/office/drawing/2014/chart" uri="{C3380CC4-5D6E-409C-BE32-E72D297353CC}">
              <c16:uniqueId val="{00000000-9B5D-48A2-95CD-446F09E590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D-48A2-95CD-446F09E590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c:v>
                </c:pt>
                <c:pt idx="3">
                  <c:v>70</c:v>
                </c:pt>
                <c:pt idx="6">
                  <c:v>74</c:v>
                </c:pt>
                <c:pt idx="9">
                  <c:v>68</c:v>
                </c:pt>
                <c:pt idx="12">
                  <c:v>0</c:v>
                </c:pt>
              </c:numCache>
            </c:numRef>
          </c:val>
          <c:extLst>
            <c:ext xmlns:c16="http://schemas.microsoft.com/office/drawing/2014/chart" uri="{C3380CC4-5D6E-409C-BE32-E72D297353CC}">
              <c16:uniqueId val="{00000002-9B5D-48A2-95CD-446F09E590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49</c:v>
                </c:pt>
              </c:numCache>
            </c:numRef>
          </c:val>
          <c:extLst>
            <c:ext xmlns:c16="http://schemas.microsoft.com/office/drawing/2014/chart" uri="{C3380CC4-5D6E-409C-BE32-E72D297353CC}">
              <c16:uniqueId val="{00000003-9B5D-48A2-95CD-446F09E590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583</c:v>
                </c:pt>
                <c:pt idx="3">
                  <c:v>562</c:v>
                </c:pt>
                <c:pt idx="6">
                  <c:v>497</c:v>
                </c:pt>
                <c:pt idx="9">
                  <c:v>549</c:v>
                </c:pt>
                <c:pt idx="12">
                  <c:v>544</c:v>
                </c:pt>
              </c:numCache>
            </c:numRef>
          </c:val>
          <c:extLst>
            <c:ext xmlns:c16="http://schemas.microsoft.com/office/drawing/2014/chart" uri="{C3380CC4-5D6E-409C-BE32-E72D297353CC}">
              <c16:uniqueId val="{00000004-9B5D-48A2-95CD-446F09E590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9B5D-48A2-95CD-446F09E590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D-48A2-95CD-446F09E590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2646</c:v>
                </c:pt>
                <c:pt idx="3">
                  <c:v>2874</c:v>
                </c:pt>
                <c:pt idx="6">
                  <c:v>2493</c:v>
                </c:pt>
                <c:pt idx="9">
                  <c:v>2647</c:v>
                </c:pt>
                <c:pt idx="12">
                  <c:v>2495</c:v>
                </c:pt>
              </c:numCache>
            </c:numRef>
          </c:val>
          <c:extLst>
            <c:ext xmlns:c16="http://schemas.microsoft.com/office/drawing/2014/chart" uri="{C3380CC4-5D6E-409C-BE32-E72D297353CC}">
              <c16:uniqueId val="{00000007-9B5D-48A2-95CD-446F09E590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1206</c:v>
                </c:pt>
                <c:pt idx="2">
                  <c:v>#N/A</c:v>
                </c:pt>
                <c:pt idx="3">
                  <c:v>#N/A</c:v>
                </c:pt>
                <c:pt idx="4">
                  <c:v>1404</c:v>
                </c:pt>
                <c:pt idx="5">
                  <c:v>#N/A</c:v>
                </c:pt>
                <c:pt idx="6">
                  <c:v>#N/A</c:v>
                </c:pt>
                <c:pt idx="7">
                  <c:v>1015</c:v>
                </c:pt>
                <c:pt idx="8">
                  <c:v>#N/A</c:v>
                </c:pt>
                <c:pt idx="9">
                  <c:v>#N/A</c:v>
                </c:pt>
                <c:pt idx="10">
                  <c:v>1061</c:v>
                </c:pt>
                <c:pt idx="11">
                  <c:v>#N/A</c:v>
                </c:pt>
                <c:pt idx="12">
                  <c:v>#N/A</c:v>
                </c:pt>
                <c:pt idx="13">
                  <c:v>973</c:v>
                </c:pt>
                <c:pt idx="14">
                  <c:v>#N/A</c:v>
                </c:pt>
              </c:numCache>
            </c:numRef>
          </c:val>
          <c:smooth val="0"/>
          <c:extLst>
            <c:ext xmlns:c16="http://schemas.microsoft.com/office/drawing/2014/chart" uri="{C3380CC4-5D6E-409C-BE32-E72D297353CC}">
              <c16:uniqueId val="{00000008-9B5D-48A2-95CD-446F09E590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21320</c:v>
                </c:pt>
                <c:pt idx="5">
                  <c:v>20842</c:v>
                </c:pt>
                <c:pt idx="8">
                  <c:v>20272</c:v>
                </c:pt>
                <c:pt idx="11">
                  <c:v>20019</c:v>
                </c:pt>
                <c:pt idx="14">
                  <c:v>19325</c:v>
                </c:pt>
              </c:numCache>
            </c:numRef>
          </c:val>
          <c:extLst>
            <c:ext xmlns:c16="http://schemas.microsoft.com/office/drawing/2014/chart" uri="{C3380CC4-5D6E-409C-BE32-E72D297353CC}">
              <c16:uniqueId val="{00000000-C554-4563-BADB-9D91D4F22C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181</c:v>
                </c:pt>
                <c:pt idx="5">
                  <c:v>134</c:v>
                </c:pt>
                <c:pt idx="8">
                  <c:v>96</c:v>
                </c:pt>
                <c:pt idx="11">
                  <c:v>64</c:v>
                </c:pt>
                <c:pt idx="14">
                  <c:v>44</c:v>
                </c:pt>
              </c:numCache>
            </c:numRef>
          </c:val>
          <c:extLst>
            <c:ext xmlns:c16="http://schemas.microsoft.com/office/drawing/2014/chart" uri="{C3380CC4-5D6E-409C-BE32-E72D297353CC}">
              <c16:uniqueId val="{00000001-C554-4563-BADB-9D91D4F22C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3366</c:v>
                </c:pt>
                <c:pt idx="5">
                  <c:v>3168</c:v>
                </c:pt>
                <c:pt idx="8">
                  <c:v>3361</c:v>
                </c:pt>
                <c:pt idx="11">
                  <c:v>4042</c:v>
                </c:pt>
                <c:pt idx="14">
                  <c:v>4293</c:v>
                </c:pt>
              </c:numCache>
            </c:numRef>
          </c:val>
          <c:extLst>
            <c:ext xmlns:c16="http://schemas.microsoft.com/office/drawing/2014/chart" uri="{C3380CC4-5D6E-409C-BE32-E72D297353CC}">
              <c16:uniqueId val="{00000002-C554-4563-BADB-9D91D4F22C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4-4563-BADB-9D91D4F22C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54-4563-BADB-9D91D4F22C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4-4563-BADB-9D91D4F22C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4046</c:v>
                </c:pt>
                <c:pt idx="3">
                  <c:v>3810</c:v>
                </c:pt>
                <c:pt idx="6">
                  <c:v>3595</c:v>
                </c:pt>
                <c:pt idx="9">
                  <c:v>3560</c:v>
                </c:pt>
                <c:pt idx="12">
                  <c:v>3439</c:v>
                </c:pt>
              </c:numCache>
            </c:numRef>
          </c:val>
          <c:extLst>
            <c:ext xmlns:c16="http://schemas.microsoft.com/office/drawing/2014/chart" uri="{C3380CC4-5D6E-409C-BE32-E72D297353CC}">
              <c16:uniqueId val="{00000006-C554-4563-BADB-9D91D4F22C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c:v>
                </c:pt>
                <c:pt idx="3">
                  <c:v>267</c:v>
                </c:pt>
                <c:pt idx="6">
                  <c:v>195</c:v>
                </c:pt>
                <c:pt idx="9">
                  <c:v>249</c:v>
                </c:pt>
                <c:pt idx="12">
                  <c:v>240</c:v>
                </c:pt>
              </c:numCache>
            </c:numRef>
          </c:val>
          <c:extLst>
            <c:ext xmlns:c16="http://schemas.microsoft.com/office/drawing/2014/chart" uri="{C3380CC4-5D6E-409C-BE32-E72D297353CC}">
              <c16:uniqueId val="{00000007-C554-4563-BADB-9D91D4F22C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6318</c:v>
                </c:pt>
                <c:pt idx="3">
                  <c:v>6621</c:v>
                </c:pt>
                <c:pt idx="6">
                  <c:v>5546</c:v>
                </c:pt>
                <c:pt idx="9">
                  <c:v>5033</c:v>
                </c:pt>
                <c:pt idx="12">
                  <c:v>4625</c:v>
                </c:pt>
              </c:numCache>
            </c:numRef>
          </c:val>
          <c:extLst>
            <c:ext xmlns:c16="http://schemas.microsoft.com/office/drawing/2014/chart" uri="{C3380CC4-5D6E-409C-BE32-E72D297353CC}">
              <c16:uniqueId val="{00000008-C554-4563-BADB-9D91D4F22C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54-4563-BADB-9D91D4F22C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25206</c:v>
                </c:pt>
                <c:pt idx="3">
                  <c:v>24516</c:v>
                </c:pt>
                <c:pt idx="6">
                  <c:v>24316</c:v>
                </c:pt>
                <c:pt idx="9">
                  <c:v>23423</c:v>
                </c:pt>
                <c:pt idx="12">
                  <c:v>22939</c:v>
                </c:pt>
              </c:numCache>
            </c:numRef>
          </c:val>
          <c:extLst>
            <c:ext xmlns:c16="http://schemas.microsoft.com/office/drawing/2014/chart" uri="{C3380CC4-5D6E-409C-BE32-E72D297353CC}">
              <c16:uniqueId val="{0000000A-C554-4563-BADB-9D91D4F22C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11042</c:v>
                </c:pt>
                <c:pt idx="2">
                  <c:v>#N/A</c:v>
                </c:pt>
                <c:pt idx="3">
                  <c:v>#N/A</c:v>
                </c:pt>
                <c:pt idx="4">
                  <c:v>11071</c:v>
                </c:pt>
                <c:pt idx="5">
                  <c:v>#N/A</c:v>
                </c:pt>
                <c:pt idx="6">
                  <c:v>#N/A</c:v>
                </c:pt>
                <c:pt idx="7">
                  <c:v>9923</c:v>
                </c:pt>
                <c:pt idx="8">
                  <c:v>#N/A</c:v>
                </c:pt>
                <c:pt idx="9">
                  <c:v>#N/A</c:v>
                </c:pt>
                <c:pt idx="10">
                  <c:v>8140</c:v>
                </c:pt>
                <c:pt idx="11">
                  <c:v>#N/A</c:v>
                </c:pt>
                <c:pt idx="12">
                  <c:v>#N/A</c:v>
                </c:pt>
                <c:pt idx="13">
                  <c:v>7581</c:v>
                </c:pt>
                <c:pt idx="14">
                  <c:v>#N/A</c:v>
                </c:pt>
              </c:numCache>
            </c:numRef>
          </c:val>
          <c:smooth val="0"/>
          <c:extLst>
            <c:ext xmlns:c16="http://schemas.microsoft.com/office/drawing/2014/chart" uri="{C3380CC4-5D6E-409C-BE32-E72D297353CC}">
              <c16:uniqueId val="{0000000B-C554-4563-BADB-9D91D4F22C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1682</c:v>
                </c:pt>
                <c:pt idx="1">
                  <c:v>2028</c:v>
                </c:pt>
                <c:pt idx="2">
                  <c:v>2033</c:v>
                </c:pt>
              </c:numCache>
            </c:numRef>
          </c:val>
          <c:extLst>
            <c:ext xmlns:c16="http://schemas.microsoft.com/office/drawing/2014/chart" uri="{C3380CC4-5D6E-409C-BE32-E72D297353CC}">
              <c16:uniqueId val="{00000000-ABE7-44A6-841C-A99C831EC6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111</c:v>
                </c:pt>
                <c:pt idx="2">
                  <c:v>110</c:v>
                </c:pt>
              </c:numCache>
            </c:numRef>
          </c:val>
          <c:extLst>
            <c:ext xmlns:c16="http://schemas.microsoft.com/office/drawing/2014/chart" uri="{C3380CC4-5D6E-409C-BE32-E72D297353CC}">
              <c16:uniqueId val="{00000001-ABE7-44A6-841C-A99C831EC6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2339</c:v>
                </c:pt>
                <c:pt idx="1">
                  <c:v>2590</c:v>
                </c:pt>
                <c:pt idx="2">
                  <c:v>2637</c:v>
                </c:pt>
              </c:numCache>
            </c:numRef>
          </c:val>
          <c:extLst>
            <c:ext xmlns:c16="http://schemas.microsoft.com/office/drawing/2014/chart" uri="{C3380CC4-5D6E-409C-BE32-E72D297353CC}">
              <c16:uniqueId val="{00000002-ABE7-44A6-841C-A99C831EC6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{3F41759B-7404-4207-A54C-F9AC1A75ACD8}</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D40-4113-8706-05517AF8E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{4BD3B18A-F9E0-48FC-A9D9-8C9F9FD93DCC}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40-4113-8706-05517AF8E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{65E4C166-BFD7-45BA-A027-C1FFFD3A8E08}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40-4113-8706-05517AF8E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{108E690E-1B21-4671-B3F4-5C505026B093}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40-4113-8706-05517AF8E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{C3D0491A-89F3-44E1-BFC2-E144333388FB}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40-4113-8706-05517AF8E5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{CA171479-B520-4096-8435-4330BD4C21CD}</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D40-4113-8706-05517AF8E5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{2D036B0D-2BFE-47EF-BE68-FE5A15EC3B14}</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D40-4113-8706-05517AF8E5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{0FC9732D-2F69-4CB5-82FC-574D35CA2754}</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D40-4113-8706-05517AF8E5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{22283104-575E-42B3-BAFA-FC7516133A0A}</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D40-4113-8706-05517AF8E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69.900000000000006</c:v>
                </c:pt>
                <c:pt idx="24">
                  <c:v>76.599999999999994</c:v>
                </c:pt>
                <c:pt idx="32">
                  <c:v>77.7</c:v>
                </c:pt>
              </c:numCache>
            </c:numRef>
          </c:xVal>
          <c:yVal>
            <c:numRef>
              <c:f>[1]公会計指標分析・財政指標組合せ分析表!$BP$51:$DC$51</c:f>
              <c:numCache>
                <c:formatCode>General</c:formatCode>
                <c:ptCount val="40"/>
                <c:pt idx="0">
                  <c:v>123.1</c:v>
                </c:pt>
                <c:pt idx="24">
                  <c:v>86.1</c:v>
                </c:pt>
                <c:pt idx="32">
                  <c:v>84.2</c:v>
                </c:pt>
              </c:numCache>
            </c:numRef>
          </c:yVal>
          <c:smooth val="0"/>
          <c:extLst>
            <c:ext xmlns:c16="http://schemas.microsoft.com/office/drawing/2014/chart" uri="{C3380CC4-5D6E-409C-BE32-E72D297353CC}">
              <c16:uniqueId val="{00000009-2D40-4113-8706-05517AF8E55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{9583C9C2-D33F-4B5A-8D35-B2FA63F87742}</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D40-4113-8706-05517AF8E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{F2D8B7F8-5A54-446B-BAFC-CA04BF573CFD}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40-4113-8706-05517AF8E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{1FDCF76E-B7BF-4E25-8FC5-8C7B6D8BF4E0}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40-4113-8706-05517AF8E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{00F828CF-E14F-4CF3-9DE3-40D69DF1A6D6}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40-4113-8706-05517AF8E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{1607ABCD-3968-4473-ADCB-CC6FC37F3957}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40-4113-8706-05517AF8E5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{76A9659E-4813-43A1-88BD-6F2818B83B41}</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D40-4113-8706-05517AF8E5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{60E484D4-3B99-4279-BB9C-26AE7E7DA2AA}</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D40-4113-8706-05517AF8E5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{203C2E57-4605-4307-929C-65A218BCD151}</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D40-4113-8706-05517AF8E5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{55A77599-7BA1-411A-93FD-17E04E9A63BA}</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D40-4113-8706-05517AF8E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60.8</c:v>
                </c:pt>
                <c:pt idx="24">
                  <c:v>62.5</c:v>
                </c:pt>
                <c:pt idx="32">
                  <c:v>65</c:v>
                </c:pt>
              </c:numCache>
            </c:numRef>
          </c:xVal>
          <c:yVal>
            <c:numRef>
              <c:f>[1]公会計指標分析・財政指標組合せ分析表!$BP$55:$DC$55</c:f>
              <c:numCache>
                <c:formatCode>General</c:formatCode>
                <c:ptCount val="40"/>
                <c:pt idx="0">
                  <c:v>48</c:v>
                </c:pt>
                <c:pt idx="24">
                  <c:v>25.2</c:v>
                </c:pt>
                <c:pt idx="32">
                  <c:v>15.7</c:v>
                </c:pt>
              </c:numCache>
            </c:numRef>
          </c:yVal>
          <c:smooth val="0"/>
          <c:extLst>
            <c:ext xmlns:c16="http://schemas.microsoft.com/office/drawing/2014/chart" uri="{C3380CC4-5D6E-409C-BE32-E72D297353CC}">
              <c16:uniqueId val="{00000013-2D40-4113-8706-05517AF8E55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{EF840258-623E-46AF-9A89-08CF93CAA35B}</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AA-4CE4-8BFE-6E00586CBA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{D5BEF2D9-4650-434F-910D-EE194062055C}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AA-4CE4-8BFE-6E00586CBA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{1BEA5F0E-097E-4D3E-986E-C87EE3C767CA}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AA-4CE4-8BFE-6E00586CBA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{E5AC2A9D-0AF3-4C8E-8D73-BC81CC25F4D0}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AA-4CE4-8BFE-6E00586CBA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{BA6FB0C3-B400-4487-A814-0D2081EC6858}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AA-4CE4-8BFE-6E00586CBAA9}"/>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{493CAA76-9CC5-4432-9787-4F63C38493AC}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AA-4CE4-8BFE-6E00586CBAA9}"/>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{1DD54461-9387-42BA-9180-01879DDD35D1}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AA-4CE4-8BFE-6E00586CBAA9}"/>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{800BD279-6B26-4E9E-BC79-766BF0C4FC4B}</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AA-4CE4-8BFE-6E00586CBAA9}"/>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{0ECBD2A5-EF36-4808-BC9D-E405AC754086}</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AA-4CE4-8BFE-6E00586CBA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14.1</c:v>
                </c:pt>
                <c:pt idx="8">
                  <c:v>14.4</c:v>
                </c:pt>
                <c:pt idx="16">
                  <c:v>13.4</c:v>
                </c:pt>
                <c:pt idx="24">
                  <c:v>12.7</c:v>
                </c:pt>
                <c:pt idx="32">
                  <c:v>11</c:v>
                </c:pt>
              </c:numCache>
            </c:numRef>
          </c:xVal>
          <c:yVal>
            <c:numRef>
              <c:f>[1]公会計指標分析・財政指標組合せ分析表!$BP$73:$DC$73</c:f>
              <c:numCache>
                <c:formatCode>General</c:formatCode>
                <c:ptCount val="40"/>
                <c:pt idx="0">
                  <c:v>123.1</c:v>
                </c:pt>
                <c:pt idx="8">
                  <c:v>124.7</c:v>
                </c:pt>
                <c:pt idx="16">
                  <c:v>108.6</c:v>
                </c:pt>
                <c:pt idx="24">
                  <c:v>86.1</c:v>
                </c:pt>
                <c:pt idx="32">
                  <c:v>84.2</c:v>
                </c:pt>
              </c:numCache>
            </c:numRef>
          </c:yVal>
          <c:smooth val="0"/>
          <c:extLst>
            <c:ext xmlns:c16="http://schemas.microsoft.com/office/drawing/2014/chart" uri="{C3380CC4-5D6E-409C-BE32-E72D297353CC}">
              <c16:uniqueId val="{00000009-ABAA-4CE4-8BFE-6E00586CBAA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3865711993985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{9177765C-15E9-4086-A374-9CA0F9992956}</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AA-4CE4-8BFE-6E00586CBA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{5715DE9F-1462-440E-B94E-C7F61499D876}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AA-4CE4-8BFE-6E00586CBA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{3995E3FD-60ED-47EB-B305-0E510EB9379F}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AA-4CE4-8BFE-6E00586CBA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{D2226577-2F47-49E3-9566-D887730C150E}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AA-4CE4-8BFE-6E00586CBA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{C1DFEF86-0A75-40B8-8D6C-82DAA4BB8BF1}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AA-4CE4-8BFE-6E00586CBAA9}"/>
                </c:ext>
              </c:extLst>
            </c:dLbl>
            <c:dLbl>
              <c:idx val="8"/>
              <c:layout>
                <c:manualLayout>
                  <c:x val="0"/>
                  <c:y val="1.6063865711994023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{81CCDC27-D8FD-4CF0-9C1A-4A60534B08BE}</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AA-4CE4-8BFE-6E00586CBAA9}"/>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{156E18C1-5992-4F9E-987E-25C74C1BA4D6}</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AA-4CE4-8BFE-6E00586CBAA9}"/>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{7C8F3BBA-D118-4CD6-AE4F-1EBC7AC9FF5C}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AA-4CE4-8BFE-6E00586CBAA9}"/>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{DD8C09D1-E9BE-4183-9969-A3D2CF6B006F}</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AA-4CE4-8BFE-6E00586CBA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c:v>
                </c:pt>
                <c:pt idx="8">
                  <c:v>9.5</c:v>
                </c:pt>
                <c:pt idx="16">
                  <c:v>9.1999999999999993</c:v>
                </c:pt>
                <c:pt idx="24">
                  <c:v>8.9</c:v>
                </c:pt>
                <c:pt idx="32">
                  <c:v>8.9</c:v>
                </c:pt>
              </c:numCache>
            </c:numRef>
          </c:xVal>
          <c:yVal>
            <c:numRef>
              <c:f>[1]公会計指標分析・財政指標組合せ分析表!$BP$77:$DC$77</c:f>
              <c:numCache>
                <c:formatCode>General</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BAA-4CE4-8BFE-6E00586CBAA9}"/>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であった。単年度では増加したものの、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ヵ年平均の数値は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年度以降減少し続けている。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は中山間地域に位置し、確固たる基幹産業や企業がないため財政基盤が脆弱である。大阪等のベッドタウンでもある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今後はさらに高齢化が進み、人口の減少による過疎化も進行することが見込まれる。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宇陀市総合計画に基づき、転入増加と収入の増加を図りつつ、組織体制の見直しや持続可能な財政運営に努める。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ポイント増加した。これは、普通交付税の減少及び物件費の増加が主な要因である。全国平均及び奈良県平均も増加しているが、依然として各平均値よりも高い数値となっている。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今後、新学校給食センター建設事業等に係る地方債の元利償還が予定されており、公債費の増加による比率上昇が見込まれる。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組織体制の見直しや業務効率化による人件費の削減等に引き続き取り組み、経常経費の削減に努める。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44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61</xdr:row>
      <xdr:rowOff>60778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44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99604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922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99604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3643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36649</xdr:rowOff>
    </xdr:from>
    <xdr:to>
      <xdr:col>19</xdr:col>
      <xdr:colOff>184150</xdr:colOff>
      <xdr:row>60</xdr:row>
      <xdr:rowOff>138249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48804</xdr:rowOff>
    </xdr:from>
    <xdr:to>
      <xdr:col>11</xdr:col>
      <xdr:colOff>82550</xdr:colOff>
      <xdr:row>62</xdr:row>
      <xdr:rowOff>150404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135181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42108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前年度と比較して人件費は減少したものの、物件費は増加した。人口減少（前年度比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人当たりの金額は増加傾向にある。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物件費増加の主な要因は、光熱水費や燃料費及び委託料が増加したことによるものである。物価上昇の影響もあることから、今後も更なる業務の効率化に努める。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50989</xdr:rowOff>
    </xdr:from>
    <xdr:to>
      <xdr:col>23</xdr:col>
      <xdr:colOff>133350</xdr:colOff>
      <xdr:row>82</xdr:row>
      <xdr:rowOff>70596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9889"/>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48440</xdr:rowOff>
    </xdr:from>
    <xdr:to>
      <xdr:col>19</xdr:col>
      <xdr:colOff>133350</xdr:colOff>
      <xdr:row>82</xdr:row>
      <xdr:rowOff>50989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7340"/>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13370</xdr:rowOff>
    </xdr:from>
    <xdr:to>
      <xdr:col>15</xdr:col>
      <xdr:colOff>82550</xdr:colOff>
      <xdr:row>82</xdr:row>
      <xdr:rowOff>48440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2270"/>
          <a:ext cx="8890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170089</xdr:rowOff>
    </xdr:from>
    <xdr:to>
      <xdr:col>11</xdr:col>
      <xdr:colOff>31750</xdr:colOff>
      <xdr:row>82</xdr:row>
      <xdr:rowOff>13370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7539"/>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19796</xdr:rowOff>
    </xdr:from>
    <xdr:to>
      <xdr:col>23</xdr:col>
      <xdr:colOff>184150</xdr:colOff>
      <xdr:row>82</xdr:row>
      <xdr:rowOff>121396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163323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189</xdr:rowOff>
    </xdr:from>
    <xdr:to>
      <xdr:col>19</xdr:col>
      <xdr:colOff>184150</xdr:colOff>
      <xdr:row>82</xdr:row>
      <xdr:rowOff>101789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86566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169090</xdr:rowOff>
    </xdr:from>
    <xdr:to>
      <xdr:col>15</xdr:col>
      <xdr:colOff>133350</xdr:colOff>
      <xdr:row>82</xdr:row>
      <xdr:rowOff>99240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84017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134020</xdr:rowOff>
    </xdr:from>
    <xdr:to>
      <xdr:col>11</xdr:col>
      <xdr:colOff>82550</xdr:colOff>
      <xdr:row>82</xdr:row>
      <xdr:rowOff>64170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0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119289</xdr:rowOff>
    </xdr:from>
    <xdr:to>
      <xdr:col>7</xdr:col>
      <xdr:colOff>31750</xdr:colOff>
      <xdr:row>82</xdr:row>
      <xdr:rowOff>49439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34216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月より職員給与の減額を取りやめた。これにより、ラスパイレス指数は上昇し、類似団体平均を上回る状況が続いている。国に準じた給与制度設計を実施し適正化に取り組んでいく。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地理的要因及び合併前の職員や施設を引き継いでいることから、類似団体と比較して総枠的に多い。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人の削減を目標としていたところ、結果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人の減となり目標を大幅に超えた。その後も職員数の削減に向けた取り組みを実施してきたが、依然として類似団体平均より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人多い。職員平均年齢の高年齢化も課題となっていることから、第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次宇陀市行政改革大綱に基づき、年齢構成のバランスを意識した定員管理に取り組む。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12277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3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1230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145808</xdr:rowOff>
    </xdr:from>
    <xdr:to>
      <xdr:col>72</xdr:col>
      <xdr:colOff>203200</xdr:colOff>
      <xdr:row>61</xdr:row>
      <xdr:rowOff>153851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04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110188</xdr:rowOff>
    </xdr:from>
    <xdr:to>
      <xdr:col>68</xdr:col>
      <xdr:colOff>152400</xdr:colOff>
      <xdr:row>61</xdr:row>
      <xdr:rowOff>145808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6863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96960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95008</xdr:rowOff>
    </xdr:from>
    <xdr:to>
      <xdr:col>68</xdr:col>
      <xdr:colOff>203200</xdr:colOff>
      <xdr:row>62</xdr:row>
      <xdr:rowOff>25158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59388</xdr:rowOff>
    </xdr:from>
    <xdr:to>
      <xdr:col>64</xdr:col>
      <xdr:colOff>152400</xdr:colOff>
      <xdr:row>61</xdr:row>
      <xdr:rowOff>160988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145765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ポイント改善した。主な要因は公債費の減少である。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学校給食センター建設事業等の大型投資事業による公債費負担が控えているため、中長期的には上昇に転じる恐れがある。新規発行抑制等に引き続き取り組み、起債に大きく頼ることのない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92392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01858"/>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92392</xdr:rowOff>
    </xdr:from>
    <xdr:to>
      <xdr:col>77</xdr:col>
      <xdr:colOff>44450</xdr:colOff>
      <xdr:row>37</xdr:row>
      <xdr:rowOff>106468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3604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106468</xdr:rowOff>
    </xdr:from>
    <xdr:to>
      <xdr:col>72</xdr:col>
      <xdr:colOff>203200</xdr:colOff>
      <xdr:row>37</xdr:row>
      <xdr:rowOff>126577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5011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126577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127970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7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55668</xdr:rowOff>
    </xdr:from>
    <xdr:to>
      <xdr:col>73</xdr:col>
      <xdr:colOff>44450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162154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69744</xdr:rowOff>
    </xdr:from>
    <xdr:to>
      <xdr:col>64</xdr:col>
      <xdr:colOff>152400</xdr:colOff>
      <xdr:row>37</xdr:row>
      <xdr:rowOff>171345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156121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昨年に引き続き前年度と比較して減少（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ポイント減少）したものの、依然として類似団体平均を上回っている。比率が減少した主な要因は、地方債残高が減少したこと及び、公営企業債等の償還に係る繰出見込額が減少したことである。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今後、新学校給食センター建設等の大規模事業により地方債残高が増加し、比率が上昇することが見込まれる。義務的経費の削減に引き続き取り組み、財政の健全化に努める。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165036</xdr:rowOff>
    </xdr:from>
    <xdr:to>
      <xdr:col>81</xdr:col>
      <xdr:colOff>44450</xdr:colOff>
      <xdr:row>18</xdr:row>
      <xdr:rowOff>5048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79686"/>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5048</xdr:rowOff>
    </xdr:from>
    <xdr:to>
      <xdr:col>77</xdr:col>
      <xdr:colOff>44450</xdr:colOff>
      <xdr:row>18</xdr:row>
      <xdr:rowOff>140780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91148"/>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140780</xdr:rowOff>
    </xdr:from>
    <xdr:to>
      <xdr:col>72</xdr:col>
      <xdr:colOff>203200</xdr:colOff>
      <xdr:row>19</xdr:row>
      <xdr:rowOff>66453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26880"/>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56801</xdr:rowOff>
    </xdr:from>
    <xdr:to>
      <xdr:col>68</xdr:col>
      <xdr:colOff>152400</xdr:colOff>
      <xdr:row>19</xdr:row>
      <xdr:rowOff>66453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143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114236</xdr:rowOff>
    </xdr:from>
    <xdr:to>
      <xdr:col>81</xdr:col>
      <xdr:colOff>95250</xdr:colOff>
      <xdr:row>18</xdr:row>
      <xdr:rowOff>44386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86313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125698</xdr:rowOff>
    </xdr:from>
    <xdr:to>
      <xdr:col>77</xdr:col>
      <xdr:colOff>95250</xdr:colOff>
      <xdr:row>18</xdr:row>
      <xdr:rowOff>55848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40625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2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89980</xdr:rowOff>
    </xdr:from>
    <xdr:to>
      <xdr:col>73</xdr:col>
      <xdr:colOff>44450</xdr:colOff>
      <xdr:row>19</xdr:row>
      <xdr:rowOff>20130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4906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15653</xdr:rowOff>
    </xdr:from>
    <xdr:to>
      <xdr:col>68</xdr:col>
      <xdr:colOff>203200</xdr:colOff>
      <xdr:row>19</xdr:row>
      <xdr:rowOff>117253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102030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6001</xdr:rowOff>
    </xdr:from>
    <xdr:to>
      <xdr:col>64</xdr:col>
      <xdr:colOff>152400</xdr:colOff>
      <xdr:row>19</xdr:row>
      <xdr:rowOff>107601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92378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人削減することができた。その後も人員削減等に努めており、年度によるばらつきはあるものの人件費は減少傾向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次宇陀市行政改革大綱に基づき、引き続き適正な定員管理に努める。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経常的経費となる光熱水費や燃料費が増加したため、前年度と比較して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ポイント上昇した。人件費に係る経常収支比率は低下傾向にあるため、民間委託等をバランス良く進め、経費の縮減に努めていく。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児童手当等が減少したものの、障害者福祉関係が増加しており、扶助費総額としては前年度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。適正な資格審査等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を行い、財政を圧迫することのないよう努める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年度は下水道事業会計が法適化されたことにより繰出金から補助費等へ移行となったため、大きく減少している。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はほぼ横ばいだったものの、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繰出金が増加したため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高齢化により介護保険事業会計及び、後期高齢者医療事業会計への繰出金が年々増加しているため、各特別会計の安定運営を推進し、普通会計の負担減となるよう努める。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1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ポイント高い比率となっている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。主な要因は、消防業務やごみ収集処理業務、し尿処理などを一部事務組合において運営しているためである。一部事務組合への負担金額は地理的要因などから類似団体と比較して大きい傾向にある。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繰出基準に基づく法適用公営企業への繰出金額は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14,933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病院事業特別会計への繰出金額が大きく、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比率が高くなる要因の一つとなっている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。各企業の事業効率化等により、縮減に努めていく。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64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4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5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年度の比率が大きくなっているのは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償還期限の到来による満期一括償還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があったためである。その後はほぼ横ばいの状態が続いている。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自主財源に乏しいため、合併以前は地総債、過疎対策事業債、公住債等に、合併後は特に合併特例債に財源を求めてきた。公債費比率の抑制に努めているところであり、第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月策定）においては、臨時財政対策債を除いた地方債発行額を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億円以内に抑えることとしている。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71755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28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142240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8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57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平均がそれ以上に増加したため平均を下回った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今後も業務の効率化に取り組むと共に、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高止まりしている補助費等の縮減を推進するため各公営企業会計の健全化を図る。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49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49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12667</xdr:rowOff>
    </xdr:from>
    <xdr:to>
      <xdr:col>29</xdr:col>
      <xdr:colOff>127000</xdr:colOff>
      <xdr:row>15</xdr:row>
      <xdr:rowOff>32327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32042"/>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12667</xdr:rowOff>
    </xdr:from>
    <xdr:to>
      <xdr:col>26</xdr:col>
      <xdr:colOff>50800</xdr:colOff>
      <xdr:row>15</xdr:row>
      <xdr:rowOff>21376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2042"/>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21376</xdr:rowOff>
    </xdr:from>
    <xdr:to>
      <xdr:col>22</xdr:col>
      <xdr:colOff>114300</xdr:colOff>
      <xdr:row>15</xdr:row>
      <xdr:rowOff>56831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0751"/>
          <a:ext cx="698500" cy="3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56831</xdr:rowOff>
    </xdr:from>
    <xdr:to>
      <xdr:col>18</xdr:col>
      <xdr:colOff>177800</xdr:colOff>
      <xdr:row>15</xdr:row>
      <xdr:rowOff>89836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6206"/>
          <a:ext cx="698500" cy="3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152977</xdr:rowOff>
    </xdr:from>
    <xdr:to>
      <xdr:col>29</xdr:col>
      <xdr:colOff>177800</xdr:colOff>
      <xdr:row>15</xdr:row>
      <xdr:rowOff>83127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169504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133317</xdr:rowOff>
    </xdr:from>
    <xdr:to>
      <xdr:col>26</xdr:col>
      <xdr:colOff>101600</xdr:colOff>
      <xdr:row>15</xdr:row>
      <xdr:rowOff>63467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73644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142026</xdr:rowOff>
    </xdr:from>
    <xdr:to>
      <xdr:col>22</xdr:col>
      <xdr:colOff>165100</xdr:colOff>
      <xdr:row>15</xdr:row>
      <xdr:rowOff>72176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82353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6031</xdr:rowOff>
    </xdr:from>
    <xdr:to>
      <xdr:col>19</xdr:col>
      <xdr:colOff>38100</xdr:colOff>
      <xdr:row>15</xdr:row>
      <xdr:rowOff>107631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39036</xdr:rowOff>
    </xdr:from>
    <xdr:to>
      <xdr:col>15</xdr:col>
      <xdr:colOff>101600</xdr:colOff>
      <xdr:row>15</xdr:row>
      <xdr:rowOff>140636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150813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290681</xdr:rowOff>
    </xdr:from>
    <xdr:to>
      <xdr:col>29</xdr:col>
      <xdr:colOff>127000</xdr:colOff>
      <xdr:row>37</xdr:row>
      <xdr:rowOff>299311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5381"/>
          <a:ext cx="6477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284088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290681</xdr:rowOff>
    </xdr:from>
    <xdr:to>
      <xdr:col>26</xdr:col>
      <xdr:colOff>50800</xdr:colOff>
      <xdr:row>37</xdr:row>
      <xdr:rowOff>299437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5381"/>
          <a:ext cx="698500" cy="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251907</xdr:rowOff>
    </xdr:from>
    <xdr:to>
      <xdr:col>22</xdr:col>
      <xdr:colOff>114300</xdr:colOff>
      <xdr:row>37</xdr:row>
      <xdr:rowOff>299437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76607"/>
          <a:ext cx="6985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251907</xdr:rowOff>
    </xdr:from>
    <xdr:to>
      <xdr:col>18</xdr:col>
      <xdr:colOff>177800</xdr:colOff>
      <xdr:row>37</xdr:row>
      <xdr:rowOff>280760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248511</xdr:rowOff>
    </xdr:from>
    <xdr:to>
      <xdr:col>29</xdr:col>
      <xdr:colOff>177800</xdr:colOff>
      <xdr:row>38</xdr:row>
      <xdr:rowOff>7211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93588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239881</xdr:rowOff>
    </xdr:from>
    <xdr:to>
      <xdr:col>26</xdr:col>
      <xdr:colOff>101600</xdr:colOff>
      <xdr:row>37</xdr:row>
      <xdr:rowOff>341481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248637</xdr:rowOff>
    </xdr:from>
    <xdr:to>
      <xdr:col>22</xdr:col>
      <xdr:colOff>165100</xdr:colOff>
      <xdr:row>38</xdr:row>
      <xdr:rowOff>7337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201107</xdr:rowOff>
    </xdr:from>
    <xdr:to>
      <xdr:col>19</xdr:col>
      <xdr:colOff>38100</xdr:colOff>
      <xdr:row>37</xdr:row>
      <xdr:rowOff>302707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229960</xdr:rowOff>
    </xdr:from>
    <xdr:to>
      <xdr:col>15</xdr:col>
      <xdr:colOff>101600</xdr:colOff>
      <xdr:row>37</xdr:row>
      <xdr:rowOff>331560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170287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107594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387"/>
          <a:ext cx="8382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58839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387"/>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58839</xdr:rowOff>
    </xdr:from>
    <xdr:to>
      <xdr:col>15</xdr:col>
      <xdr:colOff>50800</xdr:colOff>
      <xdr:row>35</xdr:row>
      <xdr:rowOff>30937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8139"/>
          <a:ext cx="889000" cy="1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30937</xdr:rowOff>
    </xdr:from>
    <xdr:to>
      <xdr:col>10</xdr:col>
      <xdr:colOff>114300</xdr:colOff>
      <xdr:row>35</xdr:row>
      <xdr:rowOff>102984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16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56794</xdr:rowOff>
    </xdr:from>
    <xdr:to>
      <xdr:col>24</xdr:col>
      <xdr:colOff>114300</xdr:colOff>
      <xdr:row>34</xdr:row>
      <xdr:rowOff>158394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79671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154737</xdr:rowOff>
    </xdr:from>
    <xdr:to>
      <xdr:col>20</xdr:col>
      <xdr:colOff>38100</xdr:colOff>
      <xdr:row>34</xdr:row>
      <xdr:rowOff>84887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101414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8039</xdr:rowOff>
    </xdr:from>
    <xdr:to>
      <xdr:col>15</xdr:col>
      <xdr:colOff>101600</xdr:colOff>
      <xdr:row>34</xdr:row>
      <xdr:rowOff>109639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126166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151587</xdr:rowOff>
    </xdr:from>
    <xdr:to>
      <xdr:col>10</xdr:col>
      <xdr:colOff>165100</xdr:colOff>
      <xdr:row>35</xdr:row>
      <xdr:rowOff>81737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52184</xdr:rowOff>
    </xdr:from>
    <xdr:to>
      <xdr:col>6</xdr:col>
      <xdr:colOff>38100</xdr:colOff>
      <xdr:row>35</xdr:row>
      <xdr:rowOff>153784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170311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14098</xdr:rowOff>
    </xdr:from>
    <xdr:to>
      <xdr:col>24</xdr:col>
      <xdr:colOff>63500</xdr:colOff>
      <xdr:row>58</xdr:row>
      <xdr:rowOff>38829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8198"/>
          <a:ext cx="8382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38829</xdr:rowOff>
    </xdr:from>
    <xdr:to>
      <xdr:col>19</xdr:col>
      <xdr:colOff>177800</xdr:colOff>
      <xdr:row>58</xdr:row>
      <xdr:rowOff>42450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2929"/>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42450</xdr:rowOff>
    </xdr:from>
    <xdr:to>
      <xdr:col>15</xdr:col>
      <xdr:colOff>50800</xdr:colOff>
      <xdr:row>58</xdr:row>
      <xdr:rowOff>57415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6550"/>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57415</xdr:rowOff>
    </xdr:from>
    <xdr:to>
      <xdr:col>10</xdr:col>
      <xdr:colOff>114300</xdr:colOff>
      <xdr:row>58</xdr:row>
      <xdr:rowOff>66963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1515"/>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134748</xdr:rowOff>
    </xdr:from>
    <xdr:to>
      <xdr:col>24</xdr:col>
      <xdr:colOff>114300</xdr:colOff>
      <xdr:row>58</xdr:row>
      <xdr:rowOff>64898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94125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159479</xdr:rowOff>
    </xdr:from>
    <xdr:to>
      <xdr:col>20</xdr:col>
      <xdr:colOff>38100</xdr:colOff>
      <xdr:row>58</xdr:row>
      <xdr:rowOff>89629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80756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163100</xdr:rowOff>
    </xdr:from>
    <xdr:to>
      <xdr:col>15</xdr:col>
      <xdr:colOff>101600</xdr:colOff>
      <xdr:row>58</xdr:row>
      <xdr:rowOff>93250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109777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6615</xdr:rowOff>
    </xdr:from>
    <xdr:to>
      <xdr:col>10</xdr:col>
      <xdr:colOff>165100</xdr:colOff>
      <xdr:row>58</xdr:row>
      <xdr:rowOff>108215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99342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16163</xdr:rowOff>
    </xdr:from>
    <xdr:to>
      <xdr:col>6</xdr:col>
      <xdr:colOff>38100</xdr:colOff>
      <xdr:row>58</xdr:row>
      <xdr:rowOff>117763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28404</xdr:rowOff>
    </xdr:from>
    <xdr:to>
      <xdr:col>24</xdr:col>
      <xdr:colOff>63500</xdr:colOff>
      <xdr:row>79</xdr:row>
      <xdr:rowOff>31294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2954"/>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28404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011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25563</xdr:rowOff>
    </xdr:from>
    <xdr:to>
      <xdr:col>15</xdr:col>
      <xdr:colOff>50800</xdr:colOff>
      <xdr:row>79</xdr:row>
      <xdr:rowOff>34576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011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32911</xdr:rowOff>
    </xdr:from>
    <xdr:to>
      <xdr:col>10</xdr:col>
      <xdr:colOff>114300</xdr:colOff>
      <xdr:row>79</xdr:row>
      <xdr:rowOff>34576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746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151944</xdr:rowOff>
    </xdr:from>
    <xdr:to>
      <xdr:col>24</xdr:col>
      <xdr:colOff>114300</xdr:colOff>
      <xdr:row>79</xdr:row>
      <xdr:rowOff>82094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66871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149054</xdr:rowOff>
    </xdr:from>
    <xdr:to>
      <xdr:col>20</xdr:col>
      <xdr:colOff>38100</xdr:colOff>
      <xdr:row>79</xdr:row>
      <xdr:rowOff>79204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70331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146213</xdr:rowOff>
    </xdr:from>
    <xdr:to>
      <xdr:col>15</xdr:col>
      <xdr:colOff>101600</xdr:colOff>
      <xdr:row>79</xdr:row>
      <xdr:rowOff>76363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67490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155226</xdr:rowOff>
    </xdr:from>
    <xdr:to>
      <xdr:col>10</xdr:col>
      <xdr:colOff>165100</xdr:colOff>
      <xdr:row>79</xdr:row>
      <xdr:rowOff>85376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76503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153561</xdr:rowOff>
    </xdr:from>
    <xdr:to>
      <xdr:col>6</xdr:col>
      <xdr:colOff>38100</xdr:colOff>
      <xdr:row>79</xdr:row>
      <xdr:rowOff>83711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74838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95842</xdr:rowOff>
    </xdr:from>
    <xdr:to>
      <xdr:col>24</xdr:col>
      <xdr:colOff>63500</xdr:colOff>
      <xdr:row>97</xdr:row>
      <xdr:rowOff>11988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55042"/>
          <a:ext cx="8382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95842</xdr:rowOff>
    </xdr:from>
    <xdr:to>
      <xdr:col>19</xdr:col>
      <xdr:colOff>177800</xdr:colOff>
      <xdr:row>98</xdr:row>
      <xdr:rowOff>2333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5042"/>
          <a:ext cx="889000" cy="2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158162</xdr:rowOff>
    </xdr:from>
    <xdr:to>
      <xdr:col>15</xdr:col>
      <xdr:colOff>50800</xdr:colOff>
      <xdr:row>98</xdr:row>
      <xdr:rowOff>2333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8881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158162</xdr:rowOff>
    </xdr:from>
    <xdr:to>
      <xdr:col>10</xdr:col>
      <xdr:colOff>114300</xdr:colOff>
      <xdr:row>98</xdr:row>
      <xdr:rowOff>8429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881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132638</xdr:rowOff>
    </xdr:from>
    <xdr:to>
      <xdr:col>24</xdr:col>
      <xdr:colOff>114300</xdr:colOff>
      <xdr:row>97</xdr:row>
      <xdr:rowOff>62788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111065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7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45042</xdr:rowOff>
    </xdr:from>
    <xdr:to>
      <xdr:col>20</xdr:col>
      <xdr:colOff>38100</xdr:colOff>
      <xdr:row>96</xdr:row>
      <xdr:rowOff>146642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137769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9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122983</xdr:rowOff>
    </xdr:from>
    <xdr:to>
      <xdr:col>15</xdr:col>
      <xdr:colOff>101600</xdr:colOff>
      <xdr:row>98</xdr:row>
      <xdr:rowOff>53133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107362</xdr:rowOff>
    </xdr:from>
    <xdr:to>
      <xdr:col>10</xdr:col>
      <xdr:colOff>165100</xdr:colOff>
      <xdr:row>98</xdr:row>
      <xdr:rowOff>37512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129079</xdr:rowOff>
    </xdr:from>
    <xdr:to>
      <xdr:col>6</xdr:col>
      <xdr:colOff>38100</xdr:colOff>
      <xdr:row>98</xdr:row>
      <xdr:rowOff>59229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50356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40925</xdr:rowOff>
    </xdr:from>
    <xdr:to>
      <xdr:col>55</xdr:col>
      <xdr:colOff>0</xdr:colOff>
      <xdr:row>37</xdr:row>
      <xdr:rowOff>94016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84575"/>
          <a:ext cx="8382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94284</xdr:rowOff>
    </xdr:from>
    <xdr:to>
      <xdr:col>50</xdr:col>
      <xdr:colOff>114300</xdr:colOff>
      <xdr:row>37</xdr:row>
      <xdr:rowOff>94016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95034"/>
          <a:ext cx="889000" cy="3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94284</xdr:rowOff>
    </xdr:from>
    <xdr:to>
      <xdr:col>45</xdr:col>
      <xdr:colOff>177800</xdr:colOff>
      <xdr:row>37</xdr:row>
      <xdr:rowOff>164059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95034"/>
          <a:ext cx="889000" cy="4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164059</xdr:rowOff>
    </xdr:from>
    <xdr:to>
      <xdr:col>41</xdr:col>
      <xdr:colOff>50800</xdr:colOff>
      <xdr:row>37</xdr:row>
      <xdr:rowOff>168480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770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161575</xdr:rowOff>
    </xdr:from>
    <xdr:to>
      <xdr:col>55</xdr:col>
      <xdr:colOff>50800</xdr:colOff>
      <xdr:row>37</xdr:row>
      <xdr:rowOff>91725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43216</xdr:rowOff>
    </xdr:from>
    <xdr:to>
      <xdr:col>50</xdr:col>
      <xdr:colOff>165100</xdr:colOff>
      <xdr:row>37</xdr:row>
      <xdr:rowOff>144816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161343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43484</xdr:rowOff>
    </xdr:from>
    <xdr:to>
      <xdr:col>46</xdr:col>
      <xdr:colOff>38100</xdr:colOff>
      <xdr:row>35</xdr:row>
      <xdr:rowOff>145084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161611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113259</xdr:rowOff>
    </xdr:from>
    <xdr:to>
      <xdr:col>41</xdr:col>
      <xdr:colOff>101600</xdr:colOff>
      <xdr:row>38</xdr:row>
      <xdr:rowOff>43409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59936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117681</xdr:rowOff>
    </xdr:from>
    <xdr:to>
      <xdr:col>36</xdr:col>
      <xdr:colOff>165100</xdr:colOff>
      <xdr:row>38</xdr:row>
      <xdr:rowOff>47831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64358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69651</xdr:rowOff>
    </xdr:from>
    <xdr:to>
      <xdr:col>55</xdr:col>
      <xdr:colOff>0</xdr:colOff>
      <xdr:row>58</xdr:row>
      <xdr:rowOff>106615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13751"/>
          <a:ext cx="8382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11217</xdr:rowOff>
    </xdr:from>
    <xdr:to>
      <xdr:col>50</xdr:col>
      <xdr:colOff>114300</xdr:colOff>
      <xdr:row>58</xdr:row>
      <xdr:rowOff>106615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55317"/>
          <a:ext cx="889000" cy="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11217</xdr:rowOff>
    </xdr:from>
    <xdr:to>
      <xdr:col>45</xdr:col>
      <xdr:colOff>177800</xdr:colOff>
      <xdr:row>58</xdr:row>
      <xdr:rowOff>86047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55317"/>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86047</xdr:rowOff>
    </xdr:from>
    <xdr:to>
      <xdr:col>41</xdr:col>
      <xdr:colOff>50800</xdr:colOff>
      <xdr:row>58</xdr:row>
      <xdr:rowOff>148472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30147"/>
          <a:ext cx="889000" cy="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18851</xdr:rowOff>
    </xdr:from>
    <xdr:to>
      <xdr:col>55</xdr:col>
      <xdr:colOff>50800</xdr:colOff>
      <xdr:row>58</xdr:row>
      <xdr:rowOff>120451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168728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55815</xdr:rowOff>
    </xdr:from>
    <xdr:to>
      <xdr:col>50</xdr:col>
      <xdr:colOff>165100</xdr:colOff>
      <xdr:row>58</xdr:row>
      <xdr:rowOff>157415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148542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131867</xdr:rowOff>
    </xdr:from>
    <xdr:to>
      <xdr:col>46</xdr:col>
      <xdr:colOff>38100</xdr:colOff>
      <xdr:row>58</xdr:row>
      <xdr:rowOff>62017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53144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35247</xdr:rowOff>
    </xdr:from>
    <xdr:to>
      <xdr:col>41</xdr:col>
      <xdr:colOff>101600</xdr:colOff>
      <xdr:row>58</xdr:row>
      <xdr:rowOff>136847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97672</xdr:rowOff>
    </xdr:from>
    <xdr:to>
      <xdr:col>36</xdr:col>
      <xdr:colOff>165100</xdr:colOff>
      <xdr:row>59</xdr:row>
      <xdr:rowOff>27822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18949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116802</xdr:rowOff>
    </xdr:from>
    <xdr:to>
      <xdr:col>55</xdr:col>
      <xdr:colOff>0</xdr:colOff>
      <xdr:row>78</xdr:row>
      <xdr:rowOff>135077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18452"/>
          <a:ext cx="838200" cy="1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59283</xdr:rowOff>
    </xdr:from>
    <xdr:to>
      <xdr:col>50</xdr:col>
      <xdr:colOff>114300</xdr:colOff>
      <xdr:row>78</xdr:row>
      <xdr:rowOff>135077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60933"/>
          <a:ext cx="889000" cy="2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59283</xdr:rowOff>
    </xdr:from>
    <xdr:to>
      <xdr:col>45</xdr:col>
      <xdr:colOff>177800</xdr:colOff>
      <xdr:row>77</xdr:row>
      <xdr:rowOff>148386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60933"/>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148386</xdr:rowOff>
    </xdr:from>
    <xdr:to>
      <xdr:col>41</xdr:col>
      <xdr:colOff>50800</xdr:colOff>
      <xdr:row>78</xdr:row>
      <xdr:rowOff>148806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50036"/>
          <a:ext cx="889000" cy="1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66002</xdr:rowOff>
    </xdr:from>
    <xdr:to>
      <xdr:col>55</xdr:col>
      <xdr:colOff>50800</xdr:colOff>
      <xdr:row>77</xdr:row>
      <xdr:rowOff>167602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88879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84277</xdr:rowOff>
    </xdr:from>
    <xdr:to>
      <xdr:col>50</xdr:col>
      <xdr:colOff>165100</xdr:colOff>
      <xdr:row>79</xdr:row>
      <xdr:rowOff>14427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8483</xdr:rowOff>
    </xdr:from>
    <xdr:to>
      <xdr:col>46</xdr:col>
      <xdr:colOff>38100</xdr:colOff>
      <xdr:row>77</xdr:row>
      <xdr:rowOff>110083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101210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97586</xdr:rowOff>
    </xdr:from>
    <xdr:to>
      <xdr:col>41</xdr:col>
      <xdr:colOff>101600</xdr:colOff>
      <xdr:row>78</xdr:row>
      <xdr:rowOff>27736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18863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98006</xdr:rowOff>
    </xdr:from>
    <xdr:to>
      <xdr:col>36</xdr:col>
      <xdr:colOff>165100</xdr:colOff>
      <xdr:row>79</xdr:row>
      <xdr:rowOff>28156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19283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146676</xdr:rowOff>
    </xdr:from>
    <xdr:to>
      <xdr:col>55</xdr:col>
      <xdr:colOff>0</xdr:colOff>
      <xdr:row>98</xdr:row>
      <xdr:rowOff>148332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48776"/>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114136</xdr:rowOff>
    </xdr:from>
    <xdr:to>
      <xdr:col>50</xdr:col>
      <xdr:colOff>114300</xdr:colOff>
      <xdr:row>98</xdr:row>
      <xdr:rowOff>146676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16236"/>
          <a:ext cx="889000" cy="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114136</xdr:rowOff>
    </xdr:from>
    <xdr:to>
      <xdr:col>45</xdr:col>
      <xdr:colOff>177800</xdr:colOff>
      <xdr:row>98</xdr:row>
      <xdr:rowOff>160858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16236"/>
          <a:ext cx="889000" cy="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160858</xdr:rowOff>
    </xdr:from>
    <xdr:to>
      <xdr:col>41</xdr:col>
      <xdr:colOff>50800</xdr:colOff>
      <xdr:row>99</xdr:row>
      <xdr:rowOff>8669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6295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97532</xdr:rowOff>
    </xdr:from>
    <xdr:to>
      <xdr:col>55</xdr:col>
      <xdr:colOff>50800</xdr:colOff>
      <xdr:row>99</xdr:row>
      <xdr:rowOff>27682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95876</xdr:rowOff>
    </xdr:from>
    <xdr:to>
      <xdr:col>50</xdr:col>
      <xdr:colOff>165100</xdr:colOff>
      <xdr:row>99</xdr:row>
      <xdr:rowOff>26026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17153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63336</xdr:rowOff>
    </xdr:from>
    <xdr:to>
      <xdr:col>46</xdr:col>
      <xdr:colOff>38100</xdr:colOff>
      <xdr:row>98</xdr:row>
      <xdr:rowOff>164936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156063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110058</xdr:rowOff>
    </xdr:from>
    <xdr:to>
      <xdr:col>41</xdr:col>
      <xdr:colOff>101600</xdr:colOff>
      <xdr:row>99</xdr:row>
      <xdr:rowOff>40208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129319</xdr:rowOff>
    </xdr:from>
    <xdr:to>
      <xdr:col>36</xdr:col>
      <xdr:colOff>165100</xdr:colOff>
      <xdr:row>99</xdr:row>
      <xdr:rowOff>59469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50596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49354</xdr:rowOff>
    </xdr:from>
    <xdr:to>
      <xdr:col>85</xdr:col>
      <xdr:colOff>127000</xdr:colOff>
      <xdr:row>39</xdr:row>
      <xdr:rowOff>65993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35904"/>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24975</xdr:rowOff>
    </xdr:from>
    <xdr:to>
      <xdr:col>81</xdr:col>
      <xdr:colOff>50800</xdr:colOff>
      <xdr:row>39</xdr:row>
      <xdr:rowOff>49354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11525"/>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83660</xdr:rowOff>
    </xdr:from>
    <xdr:to>
      <xdr:col>76</xdr:col>
      <xdr:colOff>114300</xdr:colOff>
      <xdr:row>39</xdr:row>
      <xdr:rowOff>24975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598760"/>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130883</xdr:rowOff>
    </xdr:from>
    <xdr:to>
      <xdr:col>71</xdr:col>
      <xdr:colOff>177800</xdr:colOff>
      <xdr:row>38</xdr:row>
      <xdr:rowOff>83660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303083"/>
          <a:ext cx="889000" cy="2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15193</xdr:rowOff>
    </xdr:from>
    <xdr:to>
      <xdr:col>85</xdr:col>
      <xdr:colOff>177800</xdr:colOff>
      <xdr:row>39</xdr:row>
      <xdr:rowOff>116793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101570</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170004</xdr:rowOff>
    </xdr:from>
    <xdr:to>
      <xdr:col>81</xdr:col>
      <xdr:colOff>101600</xdr:colOff>
      <xdr:row>39</xdr:row>
      <xdr:rowOff>100154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91281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145625</xdr:rowOff>
    </xdr:from>
    <xdr:to>
      <xdr:col>76</xdr:col>
      <xdr:colOff>165100</xdr:colOff>
      <xdr:row>39</xdr:row>
      <xdr:rowOff>75775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66902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5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32860</xdr:rowOff>
    </xdr:from>
    <xdr:to>
      <xdr:col>72</xdr:col>
      <xdr:colOff>38100</xdr:colOff>
      <xdr:row>38</xdr:row>
      <xdr:rowOff>134460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150987</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3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80083</xdr:rowOff>
    </xdr:from>
    <xdr:to>
      <xdr:col>67</xdr:col>
      <xdr:colOff>101600</xdr:colOff>
      <xdr:row>37</xdr:row>
      <xdr:rowOff>10233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26760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0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139475</xdr:rowOff>
    </xdr:from>
    <xdr:to>
      <xdr:col>85</xdr:col>
      <xdr:colOff>127000</xdr:colOff>
      <xdr:row>77</xdr:row>
      <xdr:rowOff>150213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341125"/>
          <a:ext cx="8382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139475</xdr:rowOff>
    </xdr:from>
    <xdr:to>
      <xdr:col>81</xdr:col>
      <xdr:colOff>50800</xdr:colOff>
      <xdr:row>77</xdr:row>
      <xdr:rowOff>163178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41125"/>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126154</xdr:rowOff>
    </xdr:from>
    <xdr:to>
      <xdr:col>76</xdr:col>
      <xdr:colOff>114300</xdr:colOff>
      <xdr:row>77</xdr:row>
      <xdr:rowOff>163178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27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126154</xdr:rowOff>
    </xdr:from>
    <xdr:to>
      <xdr:col>71</xdr:col>
      <xdr:colOff>177800</xdr:colOff>
      <xdr:row>77</xdr:row>
      <xdr:rowOff>157851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99413</xdr:rowOff>
    </xdr:from>
    <xdr:to>
      <xdr:col>85</xdr:col>
      <xdr:colOff>177800</xdr:colOff>
      <xdr:row>78</xdr:row>
      <xdr:rowOff>29563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122290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88675</xdr:rowOff>
    </xdr:from>
    <xdr:to>
      <xdr:col>81</xdr:col>
      <xdr:colOff>101600</xdr:colOff>
      <xdr:row>78</xdr:row>
      <xdr:rowOff>18825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35352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112378</xdr:rowOff>
    </xdr:from>
    <xdr:to>
      <xdr:col>76</xdr:col>
      <xdr:colOff>165100</xdr:colOff>
      <xdr:row>78</xdr:row>
      <xdr:rowOff>42528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59055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75354</xdr:rowOff>
    </xdr:from>
    <xdr:to>
      <xdr:col>72</xdr:col>
      <xdr:colOff>38100</xdr:colOff>
      <xdr:row>78</xdr:row>
      <xdr:rowOff>5504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22031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107051</xdr:rowOff>
    </xdr:from>
    <xdr:to>
      <xdr:col>67</xdr:col>
      <xdr:colOff>101600</xdr:colOff>
      <xdr:row>78</xdr:row>
      <xdr:rowOff>37201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53728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153536</xdr:rowOff>
    </xdr:from>
    <xdr:to>
      <xdr:col>85</xdr:col>
      <xdr:colOff>127000</xdr:colOff>
      <xdr:row>98</xdr:row>
      <xdr:rowOff>157581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5636"/>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153536</xdr:rowOff>
    </xdr:from>
    <xdr:to>
      <xdr:col>81</xdr:col>
      <xdr:colOff>50800</xdr:colOff>
      <xdr:row>99</xdr:row>
      <xdr:rowOff>9661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5636"/>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9661</xdr:rowOff>
    </xdr:from>
    <xdr:to>
      <xdr:col>76</xdr:col>
      <xdr:colOff>114300</xdr:colOff>
      <xdr:row>99</xdr:row>
      <xdr:rowOff>13911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3211"/>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4794</xdr:rowOff>
    </xdr:from>
    <xdr:to>
      <xdr:col>71</xdr:col>
      <xdr:colOff>177800</xdr:colOff>
      <xdr:row>99</xdr:row>
      <xdr:rowOff>13911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78344"/>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106781</xdr:rowOff>
    </xdr:from>
    <xdr:to>
      <xdr:col>85</xdr:col>
      <xdr:colOff>177800</xdr:colOff>
      <xdr:row>99</xdr:row>
      <xdr:rowOff>36931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102736</xdr:rowOff>
    </xdr:from>
    <xdr:to>
      <xdr:col>81</xdr:col>
      <xdr:colOff>101600</xdr:colOff>
      <xdr:row>99</xdr:row>
      <xdr:rowOff>32886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24013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130311</xdr:rowOff>
    </xdr:from>
    <xdr:to>
      <xdr:col>76</xdr:col>
      <xdr:colOff>165100</xdr:colOff>
      <xdr:row>99</xdr:row>
      <xdr:rowOff>60461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51588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134561</xdr:rowOff>
    </xdr:from>
    <xdr:to>
      <xdr:col>72</xdr:col>
      <xdr:colOff>38100</xdr:colOff>
      <xdr:row>99</xdr:row>
      <xdr:rowOff>64711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55838</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125444</xdr:rowOff>
    </xdr:from>
    <xdr:to>
      <xdr:col>67</xdr:col>
      <xdr:colOff>101600</xdr:colOff>
      <xdr:row>99</xdr:row>
      <xdr:rowOff>55594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46721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147407</xdr:rowOff>
    </xdr:from>
    <xdr:to>
      <xdr:col>116</xdr:col>
      <xdr:colOff>63500</xdr:colOff>
      <xdr:row>38</xdr:row>
      <xdr:rowOff>163964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62507"/>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147407</xdr:rowOff>
    </xdr:from>
    <xdr:to>
      <xdr:col>111</xdr:col>
      <xdr:colOff>177800</xdr:colOff>
      <xdr:row>39</xdr:row>
      <xdr:rowOff>60147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62507"/>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34250</xdr:rowOff>
    </xdr:from>
    <xdr:to>
      <xdr:col>107</xdr:col>
      <xdr:colOff>50800</xdr:colOff>
      <xdr:row>39</xdr:row>
      <xdr:rowOff>60147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20800"/>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146264</xdr:rowOff>
    </xdr:from>
    <xdr:to>
      <xdr:col>102</xdr:col>
      <xdr:colOff>114300</xdr:colOff>
      <xdr:row>39</xdr:row>
      <xdr:rowOff>34250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61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113164</xdr:rowOff>
    </xdr:from>
    <xdr:to>
      <xdr:col>116</xdr:col>
      <xdr:colOff>114300</xdr:colOff>
      <xdr:row>39</xdr:row>
      <xdr:rowOff>43314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96607</xdr:rowOff>
    </xdr:from>
    <xdr:to>
      <xdr:col>112</xdr:col>
      <xdr:colOff>38100</xdr:colOff>
      <xdr:row>39</xdr:row>
      <xdr:rowOff>26757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43284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9347</xdr:rowOff>
    </xdr:from>
    <xdr:to>
      <xdr:col>107</xdr:col>
      <xdr:colOff>101600</xdr:colOff>
      <xdr:row>39</xdr:row>
      <xdr:rowOff>110947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102074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154900</xdr:rowOff>
    </xdr:from>
    <xdr:to>
      <xdr:col>102</xdr:col>
      <xdr:colOff>165100</xdr:colOff>
      <xdr:row>39</xdr:row>
      <xdr:rowOff>85050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76177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95464</xdr:rowOff>
    </xdr:from>
    <xdr:to>
      <xdr:col>98</xdr:col>
      <xdr:colOff>38100</xdr:colOff>
      <xdr:row>39</xdr:row>
      <xdr:rowOff>25614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42141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138968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302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138923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8286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138992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28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138900</xdr:rowOff>
    </xdr:from>
    <xdr:to>
      <xdr:col>102</xdr:col>
      <xdr:colOff>114300</xdr:colOff>
      <xdr:row>58</xdr:row>
      <xdr:rowOff>138992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300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88100</xdr:rowOff>
    </xdr:from>
    <xdr:to>
      <xdr:col>98</xdr:col>
      <xdr:colOff>38100</xdr:colOff>
      <xdr:row>59</xdr:row>
      <xdr:rowOff>18250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9377</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29727</xdr:rowOff>
    </xdr:from>
    <xdr:to>
      <xdr:col>116</xdr:col>
      <xdr:colOff>63500</xdr:colOff>
      <xdr:row>76</xdr:row>
      <xdr:rowOff>60801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59927"/>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60801</xdr:rowOff>
    </xdr:from>
    <xdr:to>
      <xdr:col>111</xdr:col>
      <xdr:colOff>177800</xdr:colOff>
      <xdr:row>76</xdr:row>
      <xdr:rowOff>87367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091001"/>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86273</xdr:rowOff>
    </xdr:from>
    <xdr:to>
      <xdr:col>107</xdr:col>
      <xdr:colOff>50800</xdr:colOff>
      <xdr:row>76</xdr:row>
      <xdr:rowOff>87367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45023"/>
          <a:ext cx="889000" cy="1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86273</xdr:rowOff>
    </xdr:from>
    <xdr:to>
      <xdr:col>102</xdr:col>
      <xdr:colOff>114300</xdr:colOff>
      <xdr:row>75</xdr:row>
      <xdr:rowOff>103516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45023"/>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128804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9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10001</xdr:rowOff>
    </xdr:from>
    <xdr:to>
      <xdr:col>112</xdr:col>
      <xdr:colOff>38100</xdr:colOff>
      <xdr:row>76</xdr:row>
      <xdr:rowOff>111601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102728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36567</xdr:rowOff>
    </xdr:from>
    <xdr:to>
      <xdr:col>107</xdr:col>
      <xdr:colOff>101600</xdr:colOff>
      <xdr:row>76</xdr:row>
      <xdr:rowOff>138167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129294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35473</xdr:rowOff>
    </xdr:from>
    <xdr:to>
      <xdr:col>102</xdr:col>
      <xdr:colOff>165100</xdr:colOff>
      <xdr:row>75</xdr:row>
      <xdr:rowOff>137073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153600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52716</xdr:rowOff>
    </xdr:from>
    <xdr:to>
      <xdr:col>98</xdr:col>
      <xdr:colOff>38100</xdr:colOff>
      <xdr:row>75</xdr:row>
      <xdr:rowOff>154316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145443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162,430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697,209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特別定額給付金給付事業により歳出額が特に大きかった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年度を除けば徐々に増加している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補助費等、公債費である。人件費は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年まで行っていた職員給与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％削減の取りやめにより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年度以降上昇傾向にあったが、人件費総額が減少したことにより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年度は減少に転じた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物件費は光熱水費や燃料費及び委託料の増等により増加し、類似団体平均を上回った。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は病院事業特別会計への繰出金の増等により増加した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前年度と比較して減少したものの依然として類似団体平均を上回っており、新学校給食センター建設事業等の公債費負担が控えていることから今後増加していく見込みである。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新規発行抑制などの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取り組みを続け、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新学校給食センター建設事業や奈良サテライトオフィスうだ整備事業等により前年度と比較して増加した。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128841</xdr:rowOff>
    </xdr:from>
    <xdr:to>
      <xdr:col>24</xdr:col>
      <xdr:colOff>63500</xdr:colOff>
      <xdr:row>35</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59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128841</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591"/>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159322</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00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159322</xdr:rowOff>
    </xdr:from>
    <xdr:to>
      <xdr:col>10</xdr:col>
      <xdr:colOff>114300</xdr:colOff>
      <xdr:row>36</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78041</xdr:rowOff>
    </xdr:from>
    <xdr:to>
      <xdr:col>20</xdr:col>
      <xdr:colOff>38100</xdr:colOff>
      <xdr:row>36</xdr:row>
      <xdr:rowOff>8191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16320</xdr:rowOff>
    </xdr:from>
    <xdr:to>
      <xdr:col>15</xdr:col>
      <xdr:colOff>101600</xdr:colOff>
      <xdr:row>36</xdr:row>
      <xdr:rowOff>117920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108522</xdr:rowOff>
    </xdr:from>
    <xdr:to>
      <xdr:col>10</xdr:col>
      <xdr:colOff>165100</xdr:colOff>
      <xdr:row>36</xdr:row>
      <xdr:rowOff>38672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29799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xdr:rowOff>
    </xdr:from>
    <xdr:to>
      <xdr:col>6</xdr:col>
      <xdr:colOff>38100</xdr:colOff>
      <xdr:row>36</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100474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156737</xdr:rowOff>
    </xdr:from>
    <xdr:to>
      <xdr:col>24</xdr:col>
      <xdr:colOff>63500</xdr:colOff>
      <xdr:row>58</xdr:row>
      <xdr:rowOff>159415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0837"/>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56726</xdr:rowOff>
    </xdr:from>
    <xdr:to>
      <xdr:col>19</xdr:col>
      <xdr:colOff>177800</xdr:colOff>
      <xdr:row>58</xdr:row>
      <xdr:rowOff>159415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826"/>
          <a:ext cx="889000" cy="10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56726</xdr:rowOff>
    </xdr:from>
    <xdr:to>
      <xdr:col>15</xdr:col>
      <xdr:colOff>50800</xdr:colOff>
      <xdr:row>59</xdr:row>
      <xdr:rowOff>7750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0826"/>
          <a:ext cx="889000" cy="1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5047</xdr:rowOff>
    </xdr:from>
    <xdr:to>
      <xdr:col>10</xdr:col>
      <xdr:colOff>114300</xdr:colOff>
      <xdr:row>59</xdr:row>
      <xdr:rowOff>7750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0597"/>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105937</xdr:rowOff>
    </xdr:from>
    <xdr:to>
      <xdr:col>24</xdr:col>
      <xdr:colOff>114300</xdr:colOff>
      <xdr:row>59</xdr:row>
      <xdr:rowOff>36087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108615</xdr:rowOff>
    </xdr:from>
    <xdr:to>
      <xdr:col>20</xdr:col>
      <xdr:colOff>38100</xdr:colOff>
      <xdr:row>59</xdr:row>
      <xdr:rowOff>38765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5926</xdr:rowOff>
    </xdr:from>
    <xdr:to>
      <xdr:col>15</xdr:col>
      <xdr:colOff>101600</xdr:colOff>
      <xdr:row>58</xdr:row>
      <xdr:rowOff>107526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98653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128400</xdr:rowOff>
    </xdr:from>
    <xdr:to>
      <xdr:col>10</xdr:col>
      <xdr:colOff>165100</xdr:colOff>
      <xdr:row>59</xdr:row>
      <xdr:rowOff>58550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49677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125697</xdr:rowOff>
    </xdr:from>
    <xdr:to>
      <xdr:col>6</xdr:col>
      <xdr:colOff>38100</xdr:colOff>
      <xdr:row>59</xdr:row>
      <xdr:rowOff>55847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46974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22099</xdr:rowOff>
    </xdr:from>
    <xdr:to>
      <xdr:col>24</xdr:col>
      <xdr:colOff>63500</xdr:colOff>
      <xdr:row>76</xdr:row>
      <xdr:rowOff>34782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2299"/>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22099</xdr:rowOff>
    </xdr:from>
    <xdr:to>
      <xdr:col>19</xdr:col>
      <xdr:colOff>177800</xdr:colOff>
      <xdr:row>76</xdr:row>
      <xdr:rowOff>29862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229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29862</xdr:rowOff>
    </xdr:from>
    <xdr:to>
      <xdr:col>15</xdr:col>
      <xdr:colOff>50800</xdr:colOff>
      <xdr:row>76</xdr:row>
      <xdr:rowOff>157581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06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157581</xdr:rowOff>
    </xdr:from>
    <xdr:to>
      <xdr:col>10</xdr:col>
      <xdr:colOff>114300</xdr:colOff>
      <xdr:row>77</xdr:row>
      <xdr:rowOff>33894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155432</xdr:rowOff>
    </xdr:from>
    <xdr:to>
      <xdr:col>24</xdr:col>
      <xdr:colOff>114300</xdr:colOff>
      <xdr:row>76</xdr:row>
      <xdr:rowOff>85582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142749</xdr:rowOff>
    </xdr:from>
    <xdr:to>
      <xdr:col>20</xdr:col>
      <xdr:colOff>38100</xdr:colOff>
      <xdr:row>76</xdr:row>
      <xdr:rowOff>72898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1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150512</xdr:rowOff>
    </xdr:from>
    <xdr:to>
      <xdr:col>15</xdr:col>
      <xdr:colOff>101600</xdr:colOff>
      <xdr:row>76</xdr:row>
      <xdr:rowOff>80662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106781</xdr:rowOff>
    </xdr:from>
    <xdr:to>
      <xdr:col>10</xdr:col>
      <xdr:colOff>165100</xdr:colOff>
      <xdr:row>77</xdr:row>
      <xdr:rowOff>36931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154544</xdr:rowOff>
    </xdr:from>
    <xdr:to>
      <xdr:col>6</xdr:col>
      <xdr:colOff>38100</xdr:colOff>
      <xdr:row>77</xdr:row>
      <xdr:rowOff>84694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140160</xdr:rowOff>
    </xdr:from>
    <xdr:to>
      <xdr:col>24</xdr:col>
      <xdr:colOff>63500</xdr:colOff>
      <xdr:row>98</xdr:row>
      <xdr:rowOff>13311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0810"/>
          <a:ext cx="8382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13311</xdr:rowOff>
    </xdr:from>
    <xdr:to>
      <xdr:col>19</xdr:col>
      <xdr:colOff>177800</xdr:colOff>
      <xdr:row>98</xdr:row>
      <xdr:rowOff>71734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541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71734</xdr:rowOff>
    </xdr:from>
    <xdr:to>
      <xdr:col>15</xdr:col>
      <xdr:colOff>50800</xdr:colOff>
      <xdr:row>98</xdr:row>
      <xdr:rowOff>91103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3834"/>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88960</xdr:rowOff>
    </xdr:from>
    <xdr:to>
      <xdr:col>10</xdr:col>
      <xdr:colOff>114300</xdr:colOff>
      <xdr:row>98</xdr:row>
      <xdr:rowOff>91103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1060"/>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89360</xdr:rowOff>
    </xdr:from>
    <xdr:to>
      <xdr:col>24</xdr:col>
      <xdr:colOff>114300</xdr:colOff>
      <xdr:row>98</xdr:row>
      <xdr:rowOff>19510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112237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133961</xdr:rowOff>
    </xdr:from>
    <xdr:to>
      <xdr:col>20</xdr:col>
      <xdr:colOff>38100</xdr:colOff>
      <xdr:row>98</xdr:row>
      <xdr:rowOff>64111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80638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20934</xdr:rowOff>
    </xdr:from>
    <xdr:to>
      <xdr:col>15</xdr:col>
      <xdr:colOff>101600</xdr:colOff>
      <xdr:row>98</xdr:row>
      <xdr:rowOff>122534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139061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40303</xdr:rowOff>
    </xdr:from>
    <xdr:to>
      <xdr:col>10</xdr:col>
      <xdr:colOff>165100</xdr:colOff>
      <xdr:row>98</xdr:row>
      <xdr:rowOff>141903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38160</xdr:rowOff>
    </xdr:from>
    <xdr:to>
      <xdr:col>6</xdr:col>
      <xdr:colOff>38100</xdr:colOff>
      <xdr:row>98</xdr:row>
      <xdr:rowOff>139760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94315"/>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7765</xdr:rowOff>
    </xdr:from>
    <xdr:to>
      <xdr:col>41</xdr:col>
      <xdr:colOff>50800</xdr:colOff>
      <xdr:row>39</xdr:row>
      <xdr:rowOff>9724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943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128415</xdr:rowOff>
    </xdr:from>
    <xdr:to>
      <xdr:col>41</xdr:col>
      <xdr:colOff>101600</xdr:colOff>
      <xdr:row>39</xdr:row>
      <xdr:rowOff>58565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49692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130374</xdr:rowOff>
    </xdr:from>
    <xdr:to>
      <xdr:col>36</xdr:col>
      <xdr:colOff>165100</xdr:colOff>
      <xdr:row>39</xdr:row>
      <xdr:rowOff>60524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51651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19206</xdr:rowOff>
    </xdr:from>
    <xdr:to>
      <xdr:col>55</xdr:col>
      <xdr:colOff>0</xdr:colOff>
      <xdr:row>58</xdr:row>
      <xdr:rowOff>60778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3306"/>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2551</xdr:rowOff>
    </xdr:from>
    <xdr:to>
      <xdr:col>50</xdr:col>
      <xdr:colOff>114300</xdr:colOff>
      <xdr:row>58</xdr:row>
      <xdr:rowOff>60778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6651"/>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2551</xdr:rowOff>
    </xdr:from>
    <xdr:to>
      <xdr:col>45</xdr:col>
      <xdr:colOff>177800</xdr:colOff>
      <xdr:row>58</xdr:row>
      <xdr:rowOff>78511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6651"/>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78511</xdr:rowOff>
    </xdr:from>
    <xdr:to>
      <xdr:col>41</xdr:col>
      <xdr:colOff>50800</xdr:colOff>
      <xdr:row>58</xdr:row>
      <xdr:rowOff>125461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2611"/>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139856</xdr:rowOff>
    </xdr:from>
    <xdr:to>
      <xdr:col>55</xdr:col>
      <xdr:colOff>50800</xdr:colOff>
      <xdr:row>58</xdr:row>
      <xdr:rowOff>70006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118283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9978</xdr:rowOff>
    </xdr:from>
    <xdr:to>
      <xdr:col>50</xdr:col>
      <xdr:colOff>165100</xdr:colOff>
      <xdr:row>58</xdr:row>
      <xdr:rowOff>111578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123201</xdr:rowOff>
    </xdr:from>
    <xdr:to>
      <xdr:col>46</xdr:col>
      <xdr:colOff>38100</xdr:colOff>
      <xdr:row>58</xdr:row>
      <xdr:rowOff>53351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27711</xdr:rowOff>
    </xdr:from>
    <xdr:to>
      <xdr:col>41</xdr:col>
      <xdr:colOff>101600</xdr:colOff>
      <xdr:row>58</xdr:row>
      <xdr:rowOff>129311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120438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74661</xdr:rowOff>
    </xdr:from>
    <xdr:to>
      <xdr:col>36</xdr:col>
      <xdr:colOff>165100</xdr:colOff>
      <xdr:row>59</xdr:row>
      <xdr:rowOff>4811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167388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161669</xdr:rowOff>
    </xdr:from>
    <xdr:to>
      <xdr:col>55</xdr:col>
      <xdr:colOff>0</xdr:colOff>
      <xdr:row>78</xdr:row>
      <xdr:rowOff>29387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63319"/>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15154</xdr:rowOff>
    </xdr:from>
    <xdr:to>
      <xdr:col>50</xdr:col>
      <xdr:colOff>114300</xdr:colOff>
      <xdr:row>78</xdr:row>
      <xdr:rowOff>29387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88254"/>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15154</xdr:rowOff>
    </xdr:from>
    <xdr:to>
      <xdr:col>45</xdr:col>
      <xdr:colOff>177800</xdr:colOff>
      <xdr:row>78</xdr:row>
      <xdr:rowOff>49436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8825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49436</xdr:rowOff>
    </xdr:from>
    <xdr:to>
      <xdr:col>41</xdr:col>
      <xdr:colOff>50800</xdr:colOff>
      <xdr:row>78</xdr:row>
      <xdr:rowOff>58826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2253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110869</xdr:rowOff>
    </xdr:from>
    <xdr:to>
      <xdr:col>55</xdr:col>
      <xdr:colOff>50800</xdr:colOff>
      <xdr:row>78</xdr:row>
      <xdr:rowOff>41019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133746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150037</xdr:rowOff>
    </xdr:from>
    <xdr:to>
      <xdr:col>50</xdr:col>
      <xdr:colOff>165100</xdr:colOff>
      <xdr:row>78</xdr:row>
      <xdr:rowOff>80187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71314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135804</xdr:rowOff>
    </xdr:from>
    <xdr:to>
      <xdr:col>46</xdr:col>
      <xdr:colOff>38100</xdr:colOff>
      <xdr:row>78</xdr:row>
      <xdr:rowOff>65954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57081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170086</xdr:rowOff>
    </xdr:from>
    <xdr:to>
      <xdr:col>41</xdr:col>
      <xdr:colOff>101600</xdr:colOff>
      <xdr:row>78</xdr:row>
      <xdr:rowOff>100236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8026</xdr:rowOff>
    </xdr:from>
    <xdr:to>
      <xdr:col>36</xdr:col>
      <xdr:colOff>165100</xdr:colOff>
      <xdr:row>78</xdr:row>
      <xdr:rowOff>109626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100753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10216</xdr:rowOff>
    </xdr:from>
    <xdr:to>
      <xdr:col>55</xdr:col>
      <xdr:colOff>0</xdr:colOff>
      <xdr:row>97</xdr:row>
      <xdr:rowOff>42307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40866"/>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10216</xdr:rowOff>
    </xdr:from>
    <xdr:to>
      <xdr:col>50</xdr:col>
      <xdr:colOff>114300</xdr:colOff>
      <xdr:row>97</xdr:row>
      <xdr:rowOff>24219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4086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151416</xdr:rowOff>
    </xdr:from>
    <xdr:to>
      <xdr:col>45</xdr:col>
      <xdr:colOff>177800</xdr:colOff>
      <xdr:row>97</xdr:row>
      <xdr:rowOff>24219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10616"/>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151416</xdr:rowOff>
    </xdr:from>
    <xdr:to>
      <xdr:col>41</xdr:col>
      <xdr:colOff>50800</xdr:colOff>
      <xdr:row>97</xdr:row>
      <xdr:rowOff>2702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10616"/>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162957</xdr:rowOff>
    </xdr:from>
    <xdr:to>
      <xdr:col>55</xdr:col>
      <xdr:colOff>50800</xdr:colOff>
      <xdr:row>97</xdr:row>
      <xdr:rowOff>93107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141384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130866</xdr:rowOff>
    </xdr:from>
    <xdr:to>
      <xdr:col>50</xdr:col>
      <xdr:colOff>165100</xdr:colOff>
      <xdr:row>97</xdr:row>
      <xdr:rowOff>61016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52143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144869</xdr:rowOff>
    </xdr:from>
    <xdr:to>
      <xdr:col>46</xdr:col>
      <xdr:colOff>38100</xdr:colOff>
      <xdr:row>97</xdr:row>
      <xdr:rowOff>75019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66146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100616</xdr:rowOff>
    </xdr:from>
    <xdr:to>
      <xdr:col>41</xdr:col>
      <xdr:colOff>101600</xdr:colOff>
      <xdr:row>97</xdr:row>
      <xdr:rowOff>30766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21893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123352</xdr:rowOff>
    </xdr:from>
    <xdr:to>
      <xdr:col>36</xdr:col>
      <xdr:colOff>165100</xdr:colOff>
      <xdr:row>97</xdr:row>
      <xdr:rowOff>53502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44629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101181</xdr:rowOff>
    </xdr:from>
    <xdr:to>
      <xdr:col>85</xdr:col>
      <xdr:colOff>127000</xdr:colOff>
      <xdr:row>34</xdr:row>
      <xdr:rowOff>105677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3048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101181</xdr:rowOff>
    </xdr:from>
    <xdr:to>
      <xdr:col>81</xdr:col>
      <xdr:colOff>50800</xdr:colOff>
      <xdr:row>34</xdr:row>
      <xdr:rowOff>106115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30481"/>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106115</xdr:rowOff>
    </xdr:from>
    <xdr:to>
      <xdr:col>76</xdr:col>
      <xdr:colOff>114300</xdr:colOff>
      <xdr:row>34</xdr:row>
      <xdr:rowOff>146425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35415"/>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141338</xdr:rowOff>
    </xdr:from>
    <xdr:to>
      <xdr:col>71</xdr:col>
      <xdr:colOff>177800</xdr:colOff>
      <xdr:row>34</xdr:row>
      <xdr:rowOff>146425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70638"/>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54877</xdr:rowOff>
    </xdr:from>
    <xdr:to>
      <xdr:col>85</xdr:col>
      <xdr:colOff>177800</xdr:colOff>
      <xdr:row>34</xdr:row>
      <xdr:rowOff>156477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77754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50381</xdr:rowOff>
    </xdr:from>
    <xdr:to>
      <xdr:col>81</xdr:col>
      <xdr:colOff>101600</xdr:colOff>
      <xdr:row>34</xdr:row>
      <xdr:rowOff>151981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168508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55315</xdr:rowOff>
    </xdr:from>
    <xdr:to>
      <xdr:col>76</xdr:col>
      <xdr:colOff>165100</xdr:colOff>
      <xdr:row>34</xdr:row>
      <xdr:rowOff>156915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95625</xdr:rowOff>
    </xdr:from>
    <xdr:to>
      <xdr:col>72</xdr:col>
      <xdr:colOff>38100</xdr:colOff>
      <xdr:row>35</xdr:row>
      <xdr:rowOff>25775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42302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90538</xdr:rowOff>
    </xdr:from>
    <xdr:to>
      <xdr:col>67</xdr:col>
      <xdr:colOff>101600</xdr:colOff>
      <xdr:row>35</xdr:row>
      <xdr:rowOff>20688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37215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147066</xdr:rowOff>
    </xdr:from>
    <xdr:to>
      <xdr:col>85</xdr:col>
      <xdr:colOff>127000</xdr:colOff>
      <xdr:row>57</xdr:row>
      <xdr:rowOff>23685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48266"/>
          <a:ext cx="8382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93942</xdr:rowOff>
    </xdr:from>
    <xdr:to>
      <xdr:col>81</xdr:col>
      <xdr:colOff>50800</xdr:colOff>
      <xdr:row>57</xdr:row>
      <xdr:rowOff>23685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95142"/>
          <a:ext cx="889000" cy="1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93942</xdr:rowOff>
    </xdr:from>
    <xdr:to>
      <xdr:col>76</xdr:col>
      <xdr:colOff>114300</xdr:colOff>
      <xdr:row>56</xdr:row>
      <xdr:rowOff>104242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9514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104242</xdr:rowOff>
    </xdr:from>
    <xdr:to>
      <xdr:col>71</xdr:col>
      <xdr:colOff>177800</xdr:colOff>
      <xdr:row>57</xdr:row>
      <xdr:rowOff>76518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05442"/>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96266</xdr:rowOff>
    </xdr:from>
    <xdr:to>
      <xdr:col>85</xdr:col>
      <xdr:colOff>177800</xdr:colOff>
      <xdr:row>57</xdr:row>
      <xdr:rowOff>26416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74693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144335</xdr:rowOff>
    </xdr:from>
    <xdr:to>
      <xdr:col>81</xdr:col>
      <xdr:colOff>101600</xdr:colOff>
      <xdr:row>57</xdr:row>
      <xdr:rowOff>74485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65612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43142</xdr:rowOff>
    </xdr:from>
    <xdr:to>
      <xdr:col>76</xdr:col>
      <xdr:colOff>165100</xdr:colOff>
      <xdr:row>56</xdr:row>
      <xdr:rowOff>144742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135869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53442</xdr:rowOff>
    </xdr:from>
    <xdr:to>
      <xdr:col>72</xdr:col>
      <xdr:colOff>38100</xdr:colOff>
      <xdr:row>56</xdr:row>
      <xdr:rowOff>155042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146169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25718</xdr:rowOff>
    </xdr:from>
    <xdr:to>
      <xdr:col>67</xdr:col>
      <xdr:colOff>101600</xdr:colOff>
      <xdr:row>57</xdr:row>
      <xdr:rowOff>127318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118445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49354</xdr:rowOff>
    </xdr:from>
    <xdr:to>
      <xdr:col>85</xdr:col>
      <xdr:colOff>127000</xdr:colOff>
      <xdr:row>79</xdr:row>
      <xdr:rowOff>65993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93904"/>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24975</xdr:rowOff>
    </xdr:from>
    <xdr:to>
      <xdr:col>81</xdr:col>
      <xdr:colOff>50800</xdr:colOff>
      <xdr:row>79</xdr:row>
      <xdr:rowOff>49354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69525"/>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83660</xdr:rowOff>
    </xdr:from>
    <xdr:to>
      <xdr:col>76</xdr:col>
      <xdr:colOff>114300</xdr:colOff>
      <xdr:row>79</xdr:row>
      <xdr:rowOff>24975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56760"/>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130882</xdr:rowOff>
    </xdr:from>
    <xdr:to>
      <xdr:col>71</xdr:col>
      <xdr:colOff>177800</xdr:colOff>
      <xdr:row>78</xdr:row>
      <xdr:rowOff>83660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161082"/>
          <a:ext cx="8890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15193</xdr:rowOff>
    </xdr:from>
    <xdr:to>
      <xdr:col>85</xdr:col>
      <xdr:colOff>177800</xdr:colOff>
      <xdr:row>79</xdr:row>
      <xdr:rowOff>116793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101570</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170004</xdr:rowOff>
    </xdr:from>
    <xdr:to>
      <xdr:col>81</xdr:col>
      <xdr:colOff>101600</xdr:colOff>
      <xdr:row>79</xdr:row>
      <xdr:rowOff>100154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91281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145625</xdr:rowOff>
    </xdr:from>
    <xdr:to>
      <xdr:col>76</xdr:col>
      <xdr:colOff>165100</xdr:colOff>
      <xdr:row>79</xdr:row>
      <xdr:rowOff>75775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66902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32860</xdr:rowOff>
    </xdr:from>
    <xdr:to>
      <xdr:col>72</xdr:col>
      <xdr:colOff>38100</xdr:colOff>
      <xdr:row>78</xdr:row>
      <xdr:rowOff>134460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150987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1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80082</xdr:rowOff>
    </xdr:from>
    <xdr:to>
      <xdr:col>67</xdr:col>
      <xdr:colOff>101600</xdr:colOff>
      <xdr:row>77</xdr:row>
      <xdr:rowOff>10232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26760</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8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139475</xdr:rowOff>
    </xdr:from>
    <xdr:to>
      <xdr:col>85</xdr:col>
      <xdr:colOff>127000</xdr:colOff>
      <xdr:row>97</xdr:row>
      <xdr:rowOff>150213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70125"/>
          <a:ext cx="8382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139475</xdr:rowOff>
    </xdr:from>
    <xdr:to>
      <xdr:col>81</xdr:col>
      <xdr:colOff>50800</xdr:colOff>
      <xdr:row>97</xdr:row>
      <xdr:rowOff>163178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70125"/>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126154</xdr:rowOff>
    </xdr:from>
    <xdr:to>
      <xdr:col>76</xdr:col>
      <xdr:colOff>114300</xdr:colOff>
      <xdr:row>97</xdr:row>
      <xdr:rowOff>163178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56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126154</xdr:rowOff>
    </xdr:from>
    <xdr:to>
      <xdr:col>71</xdr:col>
      <xdr:colOff>177800</xdr:colOff>
      <xdr:row>97</xdr:row>
      <xdr:rowOff>157851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99413</xdr:rowOff>
    </xdr:from>
    <xdr:to>
      <xdr:col>85</xdr:col>
      <xdr:colOff>177800</xdr:colOff>
      <xdr:row>98</xdr:row>
      <xdr:rowOff>29563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122290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88675</xdr:rowOff>
    </xdr:from>
    <xdr:to>
      <xdr:col>81</xdr:col>
      <xdr:colOff>101600</xdr:colOff>
      <xdr:row>98</xdr:row>
      <xdr:rowOff>18825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35352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4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112378</xdr:rowOff>
    </xdr:from>
    <xdr:to>
      <xdr:col>76</xdr:col>
      <xdr:colOff>165100</xdr:colOff>
      <xdr:row>98</xdr:row>
      <xdr:rowOff>42528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59055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75354</xdr:rowOff>
    </xdr:from>
    <xdr:to>
      <xdr:col>72</xdr:col>
      <xdr:colOff>38100</xdr:colOff>
      <xdr:row>98</xdr:row>
      <xdr:rowOff>5504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22031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107051</xdr:rowOff>
    </xdr:from>
    <xdr:to>
      <xdr:col>67</xdr:col>
      <xdr:colOff>101600</xdr:colOff>
      <xdr:row>98</xdr:row>
      <xdr:rowOff>37201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53728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162,430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697,209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千円と、特別定額給付金給付事業により歳出額が特に大きかった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を除けば徐々に増加している。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住民一人当たりの目的別歳出で類似団体平均より高くなっているものは衛生費、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消防費、公債費である。衛生費は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宇陀衛生一部事務組合負担金や病院事業特別会計繰出金の増等により増加した。商工費は奈良サテライトオフィスうだ整備事業等により増加し、類似団体平均を上回った。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消防機庫整備事業の減等により歳出額は下がったものの、広域消防組合への負担金が大きく、類似団体平均を大きく上回る状態が続いている。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公債費は前年度と比較して減少したものの依然として類似団体平均を上回って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類似団体平均を下回っているものの、新学校給食センター建設事業の増等により、住民一人当たりの額は増加した。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老朽化した各施設改修や維持管理費等の増が見込まれることから、行政改革を含め事業の取捨選択を行い、各目的への経費配分を適正に行っていく。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実質収支額は継続して黒字を確保しており、実質単年度収支についても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以降黒字となっている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年度においては財政調整基金の取崩しを行わなかったが、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年度は前年度に引き続き積立て（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百万円）を行いつつもほぼ同額の取崩し（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百万円）を行ったことなどから実質単年度収支額が減少し、標準財政規模比は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各施設改修等により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歳出額の増が見込まれることから、第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次宇陀市行政改革大綱に基づいて行財政改革に取り組み、持続可能な財政運営の確立に努める。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また、左表においてその他会計に含まれる保養センター事業特別会計については、市直営で実施している観光事業で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年度に目標を達成した。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は満期一括償還があったため元利償還金が大きくなっている。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の台風被害による災害復旧事業債の元金償還が開始されたこと等により、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と比較して元利償還金が増加した。公営企業債の元利償還金に対する繰入金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、病院事業特別会計における建設改良に要した経費への公営企業債借入金について元金償還が開始となるものがあったこと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等から増加している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年度は公営企業債の元利償還金に対する繰入金は継続して高い数値となっているものの、元利償還金は減少した。これは、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年度は繰上償還が無かったこと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年度に発行した消防施設整備事業等に係る過疎対策事業債の償還が終了したこと等が主な要因である。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次宇陀市行政改革に基づき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年度に発行したミニ市場公募債に係る積立分（当初発行額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で設定している。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合併以後、地方債の新規発行の抑制により普通会計に係る地方債残高は年々減少している。組合等負担等見込額は奈良県広域消防組合によるものである。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、分子である地方債残高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公営企業債等の償還に係る繰出見込額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等がそれ以上に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の積みたて額（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）が取崩し額（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百万円）を大きく上回ったこと等により前年度と比較して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今後、公営企業等も含めた公共施設等の老朽化対策が必要となってくることから、引き続き適正な基金及び公債費管理に取り組み、持続可能な財政運営に努める。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年度から基金全体の残高は増加し続けていたが、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年度に減少に転じた。財政調整基金の取り崩しが主な要因である。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年度からは再び増加に転じ、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増加の主な要因は、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ふるさと応援基金の積立て額（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百万円）が取崩し額（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百万円）を上回ったためである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基金残高は増となったものの、老朽化した施設の改修等が控えることから中長期的には減少していくと見込んでいる。今後も業務効率化により歳出削減を図るとともに、それぞれの基金の使途に沿った事業計画を立てて適切な基金管理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宇陀市の地域づくりの推進に要する経費の財源にできる。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新市まちづくり計画に示されている事業を推進するための基金。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：宇陀市に貢献したいと思う個人、団体等からの寄附金を財源として宇陀市の発展に資することを目的とする。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医療又は福祉の充実、観光の振興、教育の振興、歴史、文化の保存活用に関する事業を推進するための基金。</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地域づくり推進基金：過疎地域自立促進に向けた事業の財源等として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百万円積み立て、事業推進の財源として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百万円取崩した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百万円積み立て、事業推進の財源として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地域づくり推進基金：引き続き過疎地域の自立促進に向けた事業の財源として積み増ししていく。一方で新市まちづくりを推進するための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財源として取り崩しも行うが、事業の取捨選択を行いながら計画的に行うこととする。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：現状は取り崩し額より積立額の方が多いため一時的に増加しているが、寄附者の意向に沿った事業の財源として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善意により寄附された資金であるため、市の発展に資する事業を中心に活用していく。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その他の目的基金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：必要に応じて積み立て、取り崩しを行っていく。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年度は取崩しを行わなかったため大きく増となったが、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年度は積立て額（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百万円）とほぼ同額の取崩し（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百万円）を行ったため、前年度と比較すると微増にとどまった。人件費は減少したものの物件費等が増加したことが要因である。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決算剰余金の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を積み立てることとしており、適正とされている標準財政規模に対する基金残高割合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維持しているものの、生産年齢人口の減少による税収の減等、今後厳しい財政状況が続くことが見込まれる。必要に応じて調整財源として取り崩しを行う。また、災害への備え等予期せぬ歳入不足を補う必要があるため、引き続き可能な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百万円の取り崩しを行い、積み立ては基金利子分のみであったため、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地方債の償還計画を踏まえ、必要に応じて積み立てを行っていく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年度決算において、全国平均より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12.6</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12.7</a:t>
          </a:r>
          <a:r>
            <a:rPr kumimoji="1" lang="ja-JP" altLang="en-US" sz="1100">
              <a:solidFill>
                <a:schemeClr val="tx1"/>
              </a:solidFill>
              <a:latin typeface="ＭＳ Ｐゴシック" panose="020B0600070205080204" pitchFamily="50" charset="-128"/>
              <a:ea typeface="ＭＳ Ｐゴシック" panose="020B0600070205080204" pitchFamily="50" charset="-128"/>
            </a:rPr>
            <a:t>％、県平均より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8.8</a:t>
          </a:r>
          <a:r>
            <a:rPr kumimoji="1" lang="ja-JP" altLang="en-US" sz="1100">
              <a:solidFill>
                <a:schemeClr val="tx1"/>
              </a:solidFill>
              <a:latin typeface="ＭＳ Ｐゴシック" panose="020B0600070205080204" pitchFamily="50" charset="-128"/>
              <a:ea typeface="ＭＳ Ｐゴシック" panose="020B0600070205080204" pitchFamily="50" charset="-128"/>
            </a:rPr>
            <a:t>％高い割合となっている。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体育館や道路等、有形固定資産減価償却率の高い物が多いため、人口減少に合わせた公共施設の統廃合による資産更新費用の削減に努め、公共施設等総合管理計画・個別施設計画に基づき、施設の維持管理を適切に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42228</xdr:rowOff>
    </xdr:from>
    <xdr:to>
      <xdr:col>23</xdr:col>
      <xdr:colOff>136525</xdr:colOff>
      <xdr:row>32</xdr:row>
      <xdr:rowOff>143828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20655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93028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3116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714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58331</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8" name="n_3aveValue有形固定資産減価償却率">
          <a:extLst>
            <a:ext uri="{FF2B5EF4-FFF2-40B4-BE49-F238E27FC236}">
              <a16:creationId xmlns:a16="http://schemas.microsoft.com/office/drawing/2014/main" id="{00000000-0008-0000-0D00-000058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89" name="n_4aveValue有形固定資産減価償却率">
          <a:extLst>
            <a:ext uri="{FF2B5EF4-FFF2-40B4-BE49-F238E27FC236}">
              <a16:creationId xmlns:a16="http://schemas.microsoft.com/office/drawing/2014/main" id="{00000000-0008-0000-0D00-00005900000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1" name="n_4mainValue有形固定資産減価償却率">
          <a:extLst>
            <a:ext uri="{FF2B5EF4-FFF2-40B4-BE49-F238E27FC236}">
              <a16:creationId xmlns:a16="http://schemas.microsoft.com/office/drawing/2014/main" id="{00000000-0008-0000-0D00-00005B000000}"/>
            </a:ext>
          </a:extLst>
        </xdr:cNvPr>
        <xdr:cNvSpPr txBox="1"/>
      </xdr:nvSpPr>
      <xdr:spPr>
        <a:xfrm>
          <a:off x="1562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55.4</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％増加し、数値に低下がみられた。財政健全化の取組として地方債の新規発行の抑制や債務償還に充当可能な財源は増加しているが、対前年度比で経常一般財源等が</a:t>
          </a:r>
          <a:r>
            <a:rPr kumimoji="1" lang="en-US" altLang="ja-JP" sz="1100">
              <a:solidFill>
                <a:schemeClr val="tx1"/>
              </a:solidFill>
              <a:latin typeface="ＭＳ Ｐゴシック" panose="020B0600070205080204" pitchFamily="50" charset="-128"/>
              <a:ea typeface="ＭＳ Ｐゴシック" panose="020B0600070205080204" pitchFamily="50" charset="-128"/>
            </a:rPr>
            <a:t>586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百万円減少していることが要因である。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類似団体等と比べ高い数値であり、その要因として企業会計に対する繰出金及び一部事務組合への負担金が大きいことが挙げられる。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77420</xdr:rowOff>
    </xdr:from>
    <xdr:to>
      <xdr:col>76</xdr:col>
      <xdr:colOff>73025</xdr:colOff>
      <xdr:row>32</xdr:row>
      <xdr:rowOff>7570</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61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55847</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61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10971</xdr:rowOff>
    </xdr:from>
    <xdr:to>
      <xdr:col>72</xdr:col>
      <xdr:colOff>123825</xdr:colOff>
      <xdr:row>31</xdr:row>
      <xdr:rowOff>112571</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60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61771</xdr:rowOff>
    </xdr:from>
    <xdr:to>
      <xdr:col>76</xdr:col>
      <xdr:colOff>22225</xdr:colOff>
      <xdr:row>31</xdr:row>
      <xdr:rowOff>128220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6148246"/>
          <a:ext cx="7112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124629</xdr:rowOff>
    </xdr:from>
    <xdr:to>
      <xdr:col>68</xdr:col>
      <xdr:colOff>123825</xdr:colOff>
      <xdr:row>33</xdr:row>
      <xdr:rowOff>54779</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3271500" y="63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61771</xdr:rowOff>
    </xdr:from>
    <xdr:to>
      <xdr:col>72</xdr:col>
      <xdr:colOff>73025</xdr:colOff>
      <xdr:row>33</xdr:row>
      <xdr:rowOff>3979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3322300" y="6148246"/>
          <a:ext cx="762000" cy="2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125899</xdr:rowOff>
    </xdr:from>
    <xdr:to>
      <xdr:col>64</xdr:col>
      <xdr:colOff>123825</xdr:colOff>
      <xdr:row>34</xdr:row>
      <xdr:rowOff>56049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2509500" y="65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3979</xdr:rowOff>
    </xdr:from>
    <xdr:to>
      <xdr:col>68</xdr:col>
      <xdr:colOff>73025</xdr:colOff>
      <xdr:row>34</xdr:row>
      <xdr:rowOff>5249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2560300" y="6433354"/>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120502</xdr:rowOff>
    </xdr:from>
    <xdr:to>
      <xdr:col>60</xdr:col>
      <xdr:colOff>123825</xdr:colOff>
      <xdr:row>34</xdr:row>
      <xdr:rowOff>50652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1747500" y="65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171302</xdr:rowOff>
    </xdr:from>
    <xdr:to>
      <xdr:col>64</xdr:col>
      <xdr:colOff>73025</xdr:colOff>
      <xdr:row>34</xdr:row>
      <xdr:rowOff>5249</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1798300" y="660067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6" name="n_1aveValue債務償還比率">
          <a:extLst>
            <a:ext uri="{FF2B5EF4-FFF2-40B4-BE49-F238E27FC236}">
              <a16:creationId xmlns:a16="http://schemas.microsoft.com/office/drawing/2014/main" id="{00000000-0008-0000-0D00-000092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7" name="n_2aveValue債務償還比率">
          <a:extLst>
            <a:ext uri="{FF2B5EF4-FFF2-40B4-BE49-F238E27FC236}">
              <a16:creationId xmlns:a16="http://schemas.microsoft.com/office/drawing/2014/main" id="{00000000-0008-0000-0D00-000093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48" name="n_3aveValue債務償還比率">
          <a:extLst>
            <a:ext uri="{FF2B5EF4-FFF2-40B4-BE49-F238E27FC236}">
              <a16:creationId xmlns:a16="http://schemas.microsoft.com/office/drawing/2014/main" id="{00000000-0008-0000-0D00-00009400000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49" name="n_4aveValue債務償還比率">
          <a:extLst>
            <a:ext uri="{FF2B5EF4-FFF2-40B4-BE49-F238E27FC236}">
              <a16:creationId xmlns:a16="http://schemas.microsoft.com/office/drawing/2014/main" id="{00000000-0008-0000-0D00-000095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103698</xdr:rowOff>
    </xdr:from>
    <xdr:ext cx="469744" cy="259045"/>
    <xdr:sp macro="" textlink="">
      <xdr:nvSpPr>
        <xdr:cNvPr id="150" name="n_1mainValue債務償還比率">
          <a:extLst>
            <a:ext uri="{FF2B5EF4-FFF2-40B4-BE49-F238E27FC236}">
              <a16:creationId xmlns:a16="http://schemas.microsoft.com/office/drawing/2014/main" id="{00000000-0008-0000-0D00-000096000000}"/>
            </a:ext>
          </a:extLst>
        </xdr:cNvPr>
        <xdr:cNvSpPr txBox="1"/>
      </xdr:nvSpPr>
      <xdr:spPr>
        <a:xfrm>
          <a:off x="13836727" y="619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45907</xdr:rowOff>
    </xdr:from>
    <xdr:ext cx="469744" cy="259045"/>
    <xdr:sp macro="" textlink="">
      <xdr:nvSpPr>
        <xdr:cNvPr id="151" name="n_2mainValue債務償還比率">
          <a:extLst>
            <a:ext uri="{FF2B5EF4-FFF2-40B4-BE49-F238E27FC236}">
              <a16:creationId xmlns:a16="http://schemas.microsoft.com/office/drawing/2014/main" id="{00000000-0008-0000-0D00-000097000000}"/>
            </a:ext>
          </a:extLst>
        </xdr:cNvPr>
        <xdr:cNvSpPr txBox="1"/>
      </xdr:nvSpPr>
      <xdr:spPr>
        <a:xfrm>
          <a:off x="13087427" y="64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47176</xdr:rowOff>
    </xdr:from>
    <xdr:ext cx="560923" cy="259045"/>
    <xdr:sp macro="" textlink="">
      <xdr:nvSpPr>
        <xdr:cNvPr id="152" name="n_3mainValue債務償還比率">
          <a:extLst>
            <a:ext uri="{FF2B5EF4-FFF2-40B4-BE49-F238E27FC236}">
              <a16:creationId xmlns:a16="http://schemas.microsoft.com/office/drawing/2014/main" id="{00000000-0008-0000-0D00-000098000000}"/>
            </a:ext>
          </a:extLst>
        </xdr:cNvPr>
        <xdr:cNvSpPr txBox="1"/>
      </xdr:nvSpPr>
      <xdr:spPr>
        <a:xfrm>
          <a:off x="12279838" y="66480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41779</xdr:rowOff>
    </xdr:from>
    <xdr:ext cx="560923" cy="259045"/>
    <xdr:sp macro="" textlink="">
      <xdr:nvSpPr>
        <xdr:cNvPr id="153" name="n_4mainValue債務償還比率">
          <a:extLst>
            <a:ext uri="{FF2B5EF4-FFF2-40B4-BE49-F238E27FC236}">
              <a16:creationId xmlns:a16="http://schemas.microsoft.com/office/drawing/2014/main" id="{00000000-0008-0000-0D00-000099000000}"/>
            </a:ext>
          </a:extLst>
        </xdr:cNvPr>
        <xdr:cNvSpPr txBox="1"/>
      </xdr:nvSpPr>
      <xdr:spPr>
        <a:xfrm>
          <a:off x="11517838" y="66426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131445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008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07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126382</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83" name="n_4mainValue【道路】&#10;有形固定資産減価償却率">
          <a:extLst>
            <a:ext uri="{FF2B5EF4-FFF2-40B4-BE49-F238E27FC236}">
              <a16:creationId xmlns:a16="http://schemas.microsoft.com/office/drawing/2014/main" id="{00000000-0008-0000-0E00-000053000000}"/>
            </a:ext>
          </a:extLst>
        </xdr:cNvPr>
        <xdr:cNvSpPr txBox="1"/>
      </xdr:nvSpPr>
      <xdr:spPr>
        <a:xfrm>
          <a:off x="927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128581</xdr:rowOff>
    </xdr:from>
    <xdr:to>
      <xdr:col>55</xdr:col>
      <xdr:colOff>50800</xdr:colOff>
      <xdr:row>40</xdr:row>
      <xdr:rowOff>58731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151458</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135320</xdr:rowOff>
    </xdr:from>
    <xdr:to>
      <xdr:col>50</xdr:col>
      <xdr:colOff>165100</xdr:colOff>
      <xdr:row>40</xdr:row>
      <xdr:rowOff>65470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7931</xdr:rowOff>
    </xdr:from>
    <xdr:to>
      <xdr:col>55</xdr:col>
      <xdr:colOff>0</xdr:colOff>
      <xdr:row>40</xdr:row>
      <xdr:rowOff>14670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86593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19456</xdr:rowOff>
    </xdr:from>
    <xdr:to>
      <xdr:col>36</xdr:col>
      <xdr:colOff>165100</xdr:colOff>
      <xdr:row>40</xdr:row>
      <xdr:rowOff>121056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6921500" y="6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91472</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29" name="n_4aveValue【道路】&#10;一人当たり延長">
          <a:extLst>
            <a:ext uri="{FF2B5EF4-FFF2-40B4-BE49-F238E27FC236}">
              <a16:creationId xmlns:a16="http://schemas.microsoft.com/office/drawing/2014/main" id="{00000000-0008-0000-0E00-000081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81997</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59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137583</xdr:rowOff>
    </xdr:from>
    <xdr:ext cx="534377" cy="259045"/>
    <xdr:sp macro="" textlink="">
      <xdr:nvSpPr>
        <xdr:cNvPr id="131" name="n_4mainValue【道路】&#10;一人当たり延長">
          <a:extLst>
            <a:ext uri="{FF2B5EF4-FFF2-40B4-BE49-F238E27FC236}">
              <a16:creationId xmlns:a16="http://schemas.microsoft.com/office/drawing/2014/main" id="{00000000-0008-0000-0E00-000083000000}"/>
            </a:ext>
          </a:extLst>
        </xdr:cNvPr>
        <xdr:cNvSpPr txBox="1"/>
      </xdr:nvSpPr>
      <xdr:spPr>
        <a:xfrm>
          <a:off x="6705111" y="66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161653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1059887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95086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170721</xdr:rowOff>
    </xdr:from>
    <xdr:to>
      <xdr:col>55</xdr:col>
      <xdr:colOff>50800</xdr:colOff>
      <xdr:row>61</xdr:row>
      <xdr:rowOff>100871</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22148</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3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11540</xdr:rowOff>
    </xdr:from>
    <xdr:to>
      <xdr:col>50</xdr:col>
      <xdr:colOff>165100</xdr:colOff>
      <xdr:row>61</xdr:row>
      <xdr:rowOff>113140</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50071</xdr:rowOff>
    </xdr:from>
    <xdr:to>
      <xdr:col>55</xdr:col>
      <xdr:colOff>0</xdr:colOff>
      <xdr:row>61</xdr:row>
      <xdr:rowOff>62340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508521"/>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50920</xdr:rowOff>
    </xdr:from>
    <xdr:to>
      <xdr:col>36</xdr:col>
      <xdr:colOff>165100</xdr:colOff>
      <xdr:row>61</xdr:row>
      <xdr:rowOff>152520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6921500" y="105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171159</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129667</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169047</xdr:rowOff>
    </xdr:from>
    <xdr:ext cx="599010" cy="259045"/>
    <xdr:sp macro="" textlink="">
      <xdr:nvSpPr>
        <xdr:cNvPr id="233" name="n_4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6672795" y="102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00000000-0008-0000-0E00-00000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00000000-0008-0000-0E00-000005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00000000-0008-0000-0E00-000007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00000000-0008-0000-0E00-000013010000}"/>
            </a:ext>
          </a:extLst>
        </xdr:cNvPr>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5714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3797300" y="145713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92075</xdr:rowOff>
    </xdr:from>
    <xdr:to>
      <xdr:col>6</xdr:col>
      <xdr:colOff>38100</xdr:colOff>
      <xdr:row>85</xdr:row>
      <xdr:rowOff>22225</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1079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79" name="n_1ave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0" name="n_2ave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1" name="n_3aveValue【公営住宅】&#10;有形固定資産減価償却率">
          <a:extLst>
            <a:ext uri="{FF2B5EF4-FFF2-40B4-BE49-F238E27FC236}">
              <a16:creationId xmlns:a16="http://schemas.microsoft.com/office/drawing/2014/main" id="{00000000-0008-0000-0E00-000019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282" name="n_4aveValue【公営住宅】&#10;有形固定資産減価償却率">
          <a:extLst>
            <a:ext uri="{FF2B5EF4-FFF2-40B4-BE49-F238E27FC236}">
              <a16:creationId xmlns:a16="http://schemas.microsoft.com/office/drawing/2014/main" id="{00000000-0008-0000-0E00-00001A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83" name="n_1mainValue【公営住宅】&#10;有形固定資産減価償却率">
          <a:extLst>
            <a:ext uri="{FF2B5EF4-FFF2-40B4-BE49-F238E27FC236}">
              <a16:creationId xmlns:a16="http://schemas.microsoft.com/office/drawing/2014/main" id="{00000000-0008-0000-0E00-00001B010000}"/>
            </a:ext>
          </a:extLst>
        </xdr:cNvPr>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13352</xdr:rowOff>
    </xdr:from>
    <xdr:ext cx="405111" cy="259045"/>
    <xdr:sp macro="" textlink="">
      <xdr:nvSpPr>
        <xdr:cNvPr id="284" name="n_4mainValue【公営住宅】&#10;有形固定資産減価償却率">
          <a:extLst>
            <a:ext uri="{FF2B5EF4-FFF2-40B4-BE49-F238E27FC236}">
              <a16:creationId xmlns:a16="http://schemas.microsoft.com/office/drawing/2014/main" id="{00000000-0008-0000-0E00-00001C010000}"/>
            </a:ext>
          </a:extLst>
        </xdr:cNvPr>
        <xdr:cNvSpPr txBox="1"/>
      </xdr:nvSpPr>
      <xdr:spPr>
        <a:xfrm>
          <a:off x="927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07" name="【公営住宅】&#10;一人当たり面積最小値テキスト">
          <a:extLst>
            <a:ext uri="{FF2B5EF4-FFF2-40B4-BE49-F238E27FC236}">
              <a16:creationId xmlns:a16="http://schemas.microsoft.com/office/drawing/2014/main" id="{00000000-0008-0000-0E00-000033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09" name="【公営住宅】&#10;一人当たり面積最大値テキスト">
          <a:extLst>
            <a:ext uri="{FF2B5EF4-FFF2-40B4-BE49-F238E27FC236}">
              <a16:creationId xmlns:a16="http://schemas.microsoft.com/office/drawing/2014/main" id="{00000000-0008-0000-0E00-000035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11" name="【公営住宅】&#10;一人当たり面積平均値テキスト">
          <a:extLst>
            <a:ext uri="{FF2B5EF4-FFF2-40B4-BE49-F238E27FC236}">
              <a16:creationId xmlns:a16="http://schemas.microsoft.com/office/drawing/2014/main" id="{00000000-0008-0000-0E00-000037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113579</xdr:rowOff>
    </xdr:from>
    <xdr:to>
      <xdr:col>55</xdr:col>
      <xdr:colOff>50800</xdr:colOff>
      <xdr:row>86</xdr:row>
      <xdr:rowOff>43729</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0426700" y="146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23" name="【公営住宅】&#10;一人当たり面積該当値テキスト">
          <a:extLst>
            <a:ext uri="{FF2B5EF4-FFF2-40B4-BE49-F238E27FC236}">
              <a16:creationId xmlns:a16="http://schemas.microsoft.com/office/drawing/2014/main" id="{00000000-0008-0000-0E00-000043010000}"/>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114585</xdr:rowOff>
    </xdr:from>
    <xdr:to>
      <xdr:col>50</xdr:col>
      <xdr:colOff>165100</xdr:colOff>
      <xdr:row>86</xdr:row>
      <xdr:rowOff>44735</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9588500" y="14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164379</xdr:rowOff>
    </xdr:from>
    <xdr:to>
      <xdr:col>55</xdr:col>
      <xdr:colOff>0</xdr:colOff>
      <xdr:row>85</xdr:row>
      <xdr:rowOff>165385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9639300" y="1473762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97943</xdr:rowOff>
    </xdr:from>
    <xdr:to>
      <xdr:col>36</xdr:col>
      <xdr:colOff>165100</xdr:colOff>
      <xdr:row>86</xdr:row>
      <xdr:rowOff>28093</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6921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47271</xdr:rowOff>
    </xdr:from>
    <xdr:ext cx="469744" cy="259045"/>
    <xdr:sp macro="" textlink="">
      <xdr:nvSpPr>
        <xdr:cNvPr id="327" name="n_1aveValue【公営住宅】&#10;一人当たり面積">
          <a:extLst>
            <a:ext uri="{FF2B5EF4-FFF2-40B4-BE49-F238E27FC236}">
              <a16:creationId xmlns:a16="http://schemas.microsoft.com/office/drawing/2014/main" id="{00000000-0008-0000-0E00-000047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28" name="n_2aveValue【公営住宅】&#10;一人当たり面積">
          <a:extLst>
            <a:ext uri="{FF2B5EF4-FFF2-40B4-BE49-F238E27FC236}">
              <a16:creationId xmlns:a16="http://schemas.microsoft.com/office/drawing/2014/main" id="{00000000-0008-0000-0E00-000048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29" name="n_3aveValue【公営住宅】&#10;一人当たり面積">
          <a:extLst>
            <a:ext uri="{FF2B5EF4-FFF2-40B4-BE49-F238E27FC236}">
              <a16:creationId xmlns:a16="http://schemas.microsoft.com/office/drawing/2014/main" id="{00000000-0008-0000-0E00-000049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30" name="n_4aveValue【公営住宅】&#10;一人当たり面積">
          <a:extLst>
            <a:ext uri="{FF2B5EF4-FFF2-40B4-BE49-F238E27FC236}">
              <a16:creationId xmlns:a16="http://schemas.microsoft.com/office/drawing/2014/main" id="{00000000-0008-0000-0E00-00004A010000}"/>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35862</xdr:rowOff>
    </xdr:from>
    <xdr:ext cx="469744" cy="259045"/>
    <xdr:sp macro="" textlink="">
      <xdr:nvSpPr>
        <xdr:cNvPr id="331" name="n_1mainValue【公営住宅】&#10;一人当たり面積">
          <a:extLst>
            <a:ext uri="{FF2B5EF4-FFF2-40B4-BE49-F238E27FC236}">
              <a16:creationId xmlns:a16="http://schemas.microsoft.com/office/drawing/2014/main" id="{00000000-0008-0000-0E00-00004B010000}"/>
            </a:ext>
          </a:extLst>
        </xdr:cNvPr>
        <xdr:cNvSpPr txBox="1"/>
      </xdr:nvSpPr>
      <xdr:spPr>
        <a:xfrm>
          <a:off x="9391727" y="1478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44620</xdr:rowOff>
    </xdr:from>
    <xdr:ext cx="469744" cy="259045"/>
    <xdr:sp macro="" textlink="">
      <xdr:nvSpPr>
        <xdr:cNvPr id="332" name="n_4mainValue【公営住宅】&#10;一人当たり面積">
          <a:extLst>
            <a:ext uri="{FF2B5EF4-FFF2-40B4-BE49-F238E27FC236}">
              <a16:creationId xmlns:a16="http://schemas.microsoft.com/office/drawing/2014/main" id="{00000000-0008-0000-0E00-00004C010000}"/>
            </a:ext>
          </a:extLst>
        </xdr:cNvPr>
        <xdr:cNvSpPr txBox="1"/>
      </xdr:nvSpPr>
      <xdr:spPr>
        <a:xfrm>
          <a:off x="6737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5" name="【認定こども園・幼稚園・保育所】&#10;有形固定資産減価償却率最小値テキスト">
          <a:extLst>
            <a:ext uri="{FF2B5EF4-FFF2-40B4-BE49-F238E27FC236}">
              <a16:creationId xmlns:a16="http://schemas.microsoft.com/office/drawing/2014/main" id="{00000000-0008-0000-0E00-00007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77" name="【認定こども園・幼稚園・保育所】&#10;有形固定資産減価償却率最大値テキスト">
          <a:extLst>
            <a:ext uri="{FF2B5EF4-FFF2-40B4-BE49-F238E27FC236}">
              <a16:creationId xmlns:a16="http://schemas.microsoft.com/office/drawing/2014/main" id="{00000000-0008-0000-0E00-000079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00000000-0008-0000-0E00-00007B01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391" name="【認定こども園・幼稚園・保育所】&#10;有形固定資産減価償却率該当値テキスト">
          <a:extLst>
            <a:ext uri="{FF2B5EF4-FFF2-40B4-BE49-F238E27FC236}">
              <a16:creationId xmlns:a16="http://schemas.microsoft.com/office/drawing/2014/main" id="{00000000-0008-0000-0E00-000087010000}"/>
            </a:ext>
          </a:extLst>
        </xdr:cNvPr>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5987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5481300" y="64916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96900</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399" name="n_1mainValue【認定こども園・幼稚園・保育所】&#10;有形固定資産減価償却率">
          <a:extLst>
            <a:ext uri="{FF2B5EF4-FFF2-40B4-BE49-F238E27FC236}">
              <a16:creationId xmlns:a16="http://schemas.microsoft.com/office/drawing/2014/main" id="{00000000-0008-0000-0E00-00008F010000}"/>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00" name="n_4mainValue【認定こども園・幼稚園・保育所】&#10;有形固定資産減価償却率">
          <a:extLst>
            <a:ext uri="{FF2B5EF4-FFF2-40B4-BE49-F238E27FC236}">
              <a16:creationId xmlns:a16="http://schemas.microsoft.com/office/drawing/2014/main" id="{00000000-0008-0000-0E00-000090010000}"/>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id="{00000000-0008-0000-0E00-0000A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id="{00000000-0008-0000-0E00-0000A7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id="{00000000-0008-0000-0E00-0000A9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id="{00000000-0008-0000-0E00-0000AB01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23114</xdr:rowOff>
    </xdr:from>
    <xdr:to>
      <xdr:col>116</xdr:col>
      <xdr:colOff>114300</xdr:colOff>
      <xdr:row>37</xdr:row>
      <xdr:rowOff>124714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2110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45991</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00000000-0008-0000-0E00-0000B7010000}"/>
            </a:ext>
          </a:extLst>
        </xdr:cNvPr>
        <xdr:cNvSpPr txBox="1"/>
      </xdr:nvSpPr>
      <xdr:spPr>
        <a:xfrm>
          <a:off x="22199600"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73914</xdr:rowOff>
    </xdr:from>
    <xdr:to>
      <xdr:col>116</xdr:col>
      <xdr:colOff>63500</xdr:colOff>
      <xdr:row>37</xdr:row>
      <xdr:rowOff>92202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1323300" y="6417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xdr:rowOff>
    </xdr:from>
    <xdr:to>
      <xdr:col>98</xdr:col>
      <xdr:colOff>38100</xdr:colOff>
      <xdr:row>38</xdr:row>
      <xdr:rowOff>110998</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8605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74693</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446" name="n_4ave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21075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127525</xdr:rowOff>
    </xdr:from>
    <xdr:ext cx="469744" cy="259045"/>
    <xdr:sp macro="" textlink="">
      <xdr:nvSpPr>
        <xdr:cNvPr id="448" name="n_4main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18421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00000000-0008-0000-0E00-0000D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00000000-0008-0000-0E00-0000D801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00000000-0008-0000-0E00-0000DA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00000000-0008-0000-0E00-0000DC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38354</xdr:rowOff>
    </xdr:from>
    <xdr:to>
      <xdr:col>85</xdr:col>
      <xdr:colOff>177800</xdr:colOff>
      <xdr:row>58</xdr:row>
      <xdr:rowOff>139954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6268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61231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E00-0000E8010000}"/>
            </a:ext>
          </a:extLst>
        </xdr:cNvPr>
        <xdr:cNvSpPr txBox="1"/>
      </xdr:nvSpPr>
      <xdr:spPr>
        <a:xfrm>
          <a:off x="16357600" y="98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168656</xdr:rowOff>
    </xdr:from>
    <xdr:to>
      <xdr:col>81</xdr:col>
      <xdr:colOff>101600</xdr:colOff>
      <xdr:row>58</xdr:row>
      <xdr:rowOff>98806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5430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48006</xdr:rowOff>
    </xdr:from>
    <xdr:to>
      <xdr:col>85</xdr:col>
      <xdr:colOff>127000</xdr:colOff>
      <xdr:row>58</xdr:row>
      <xdr:rowOff>89154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5481300" y="99921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88646</xdr:rowOff>
    </xdr:from>
    <xdr:to>
      <xdr:col>67</xdr:col>
      <xdr:colOff>101600</xdr:colOff>
      <xdr:row>58</xdr:row>
      <xdr:rowOff>18796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2763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30497</xdr:rowOff>
    </xdr:from>
    <xdr:ext cx="405111" cy="259045"/>
    <xdr:sp macro="" textlink="">
      <xdr:nvSpPr>
        <xdr:cNvPr id="492" name="n_1aveValue【学校施設】&#10;有形固定資産減価償却率">
          <a:extLst>
            <a:ext uri="{FF2B5EF4-FFF2-40B4-BE49-F238E27FC236}">
              <a16:creationId xmlns:a16="http://schemas.microsoft.com/office/drawing/2014/main" id="{00000000-0008-0000-0E00-0000EC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93" name="n_2aveValue【学校施設】&#10;有形固定資産減価償却率">
          <a:extLst>
            <a:ext uri="{FF2B5EF4-FFF2-40B4-BE49-F238E27FC236}">
              <a16:creationId xmlns:a16="http://schemas.microsoft.com/office/drawing/2014/main" id="{00000000-0008-0000-0E00-0000ED01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94" name="n_3aveValue【学校施設】&#10;有形固定資産減価償却率">
          <a:extLst>
            <a:ext uri="{FF2B5EF4-FFF2-40B4-BE49-F238E27FC236}">
              <a16:creationId xmlns:a16="http://schemas.microsoft.com/office/drawing/2014/main" id="{00000000-0008-0000-0E00-0000EE01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95" name="n_4aveValue【学校施設】&#10;有形固定資産減価償却率">
          <a:extLst>
            <a:ext uri="{FF2B5EF4-FFF2-40B4-BE49-F238E27FC236}">
              <a16:creationId xmlns:a16="http://schemas.microsoft.com/office/drawing/2014/main" id="{00000000-0008-0000-0E00-0000EF010000}"/>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115333</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E00-0000F0010000}"/>
            </a:ext>
          </a:extLst>
        </xdr:cNvPr>
        <xdr:cNvSpPr txBox="1"/>
      </xdr:nvSpPr>
      <xdr:spPr>
        <a:xfrm>
          <a:off x="15266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35323</xdr:rowOff>
    </xdr:from>
    <xdr:ext cx="405111" cy="259045"/>
    <xdr:sp macro="" textlink="">
      <xdr:nvSpPr>
        <xdr:cNvPr id="497" name="n_4mainValue【学校施設】&#10;有形固定資産減価償却率">
          <a:extLst>
            <a:ext uri="{FF2B5EF4-FFF2-40B4-BE49-F238E27FC236}">
              <a16:creationId xmlns:a16="http://schemas.microsoft.com/office/drawing/2014/main" id="{00000000-0008-0000-0E00-0000F1010000}"/>
            </a:ext>
          </a:extLst>
        </xdr:cNvPr>
        <xdr:cNvSpPr txBox="1"/>
      </xdr:nvSpPr>
      <xdr:spPr>
        <a:xfrm>
          <a:off x="12611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96076</xdr:rowOff>
    </xdr:from>
    <xdr:to>
      <xdr:col>116</xdr:col>
      <xdr:colOff>114300</xdr:colOff>
      <xdr:row>63</xdr:row>
      <xdr:rowOff>26226</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2110700" y="10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11003</xdr:rowOff>
    </xdr:from>
    <xdr:ext cx="469744" cy="259045"/>
    <xdr:sp macro="" textlink="">
      <xdr:nvSpPr>
        <xdr:cNvPr id="538" name="【学校施設】&#10;一人当たり面積該当値テキスト">
          <a:extLst>
            <a:ext uri="{FF2B5EF4-FFF2-40B4-BE49-F238E27FC236}">
              <a16:creationId xmlns:a16="http://schemas.microsoft.com/office/drawing/2014/main" id="{00000000-0008-0000-0E00-00001A020000}"/>
            </a:ext>
          </a:extLst>
        </xdr:cNvPr>
        <xdr:cNvSpPr txBox="1"/>
      </xdr:nvSpPr>
      <xdr:spPr>
        <a:xfrm>
          <a:off x="22199600" y="10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146876</xdr:rowOff>
    </xdr:from>
    <xdr:to>
      <xdr:col>116</xdr:col>
      <xdr:colOff>63500</xdr:colOff>
      <xdr:row>62</xdr:row>
      <xdr:rowOff>153162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1323300" y="1077677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171132</xdr:rowOff>
    </xdr:from>
    <xdr:to>
      <xdr:col>98</xdr:col>
      <xdr:colOff>38100</xdr:colOff>
      <xdr:row>62</xdr:row>
      <xdr:rowOff>101282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86055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45420</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45" name="n_4aveValue【学校施設】&#10;一人当たり面積">
          <a:extLst>
            <a:ext uri="{FF2B5EF4-FFF2-40B4-BE49-F238E27FC236}">
              <a16:creationId xmlns:a16="http://schemas.microsoft.com/office/drawing/2014/main" id="{00000000-0008-0000-0E00-000021020000}"/>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46" name="n_1mainValue【学校施設】&#10;一人当たり面積">
          <a:extLst>
            <a:ext uri="{FF2B5EF4-FFF2-40B4-BE49-F238E27FC236}">
              <a16:creationId xmlns:a16="http://schemas.microsoft.com/office/drawing/2014/main" id="{00000000-0008-0000-0E00-000022020000}"/>
            </a:ext>
          </a:extLst>
        </xdr:cNvPr>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92409</xdr:rowOff>
    </xdr:from>
    <xdr:ext cx="469744" cy="259045"/>
    <xdr:sp macro="" textlink="">
      <xdr:nvSpPr>
        <xdr:cNvPr id="547" name="n_4mainValue【学校施設】&#10;一人当たり面積">
          <a:extLst>
            <a:ext uri="{FF2B5EF4-FFF2-40B4-BE49-F238E27FC236}">
              <a16:creationId xmlns:a16="http://schemas.microsoft.com/office/drawing/2014/main" id="{00000000-0008-0000-0E00-000023020000}"/>
            </a:ext>
          </a:extLst>
        </xdr:cNvPr>
        <xdr:cNvSpPr txBox="1"/>
      </xdr:nvSpPr>
      <xdr:spPr>
        <a:xfrm>
          <a:off x="18421427" y="107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80373</xdr:rowOff>
    </xdr:from>
    <xdr:to>
      <xdr:col>67</xdr:col>
      <xdr:colOff>101600</xdr:colOff>
      <xdr:row>87</xdr:row>
      <xdr:rowOff>10523</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2763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71138</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97" name="n_4aveValue【児童館】&#10;有形固定資産減価償却率">
          <a:extLst>
            <a:ext uri="{FF2B5EF4-FFF2-40B4-BE49-F238E27FC236}">
              <a16:creationId xmlns:a16="http://schemas.microsoft.com/office/drawing/2014/main" id="{00000000-0008-0000-0E00-000055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98" name="n_1mainValue【児童館】&#10;有形固定資産減価償却率">
          <a:extLst>
            <a:ext uri="{FF2B5EF4-FFF2-40B4-BE49-F238E27FC236}">
              <a16:creationId xmlns:a16="http://schemas.microsoft.com/office/drawing/2014/main" id="{00000000-0008-0000-0E00-00005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1650</xdr:rowOff>
    </xdr:from>
    <xdr:ext cx="405111" cy="259045"/>
    <xdr:sp macro="" textlink="">
      <xdr:nvSpPr>
        <xdr:cNvPr id="599" name="n_4mainValue【児童館】&#10;有形固定資産減価償却率">
          <a:extLst>
            <a:ext uri="{FF2B5EF4-FFF2-40B4-BE49-F238E27FC236}">
              <a16:creationId xmlns:a16="http://schemas.microsoft.com/office/drawing/2014/main" id="{00000000-0008-0000-0E00-000057020000}"/>
            </a:ext>
          </a:extLst>
        </xdr:cNvPr>
        <xdr:cNvSpPr txBox="1"/>
      </xdr:nvSpPr>
      <xdr:spPr>
        <a:xfrm>
          <a:off x="12611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児童館】&#10;一人当たり面積グラフ枠">
          <a:extLst>
            <a:ext uri="{FF2B5EF4-FFF2-40B4-BE49-F238E27FC236}">
              <a16:creationId xmlns:a16="http://schemas.microsoft.com/office/drawing/2014/main" id="{00000000-0008-0000-0E00-00007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26" name="【児童館】&#10;一人当たり面積最小値テキスト">
          <a:extLst>
            <a:ext uri="{FF2B5EF4-FFF2-40B4-BE49-F238E27FC236}">
              <a16:creationId xmlns:a16="http://schemas.microsoft.com/office/drawing/2014/main" id="{00000000-0008-0000-0E00-000072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28" name="【児童館】&#10;一人当たり面積最大値テキスト">
          <a:extLst>
            <a:ext uri="{FF2B5EF4-FFF2-40B4-BE49-F238E27FC236}">
              <a16:creationId xmlns:a16="http://schemas.microsoft.com/office/drawing/2014/main" id="{00000000-0008-0000-0E00-000074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30" name="【児童館】&#10;一人当たり面積平均値テキスト">
          <a:extLst>
            <a:ext uri="{FF2B5EF4-FFF2-40B4-BE49-F238E27FC236}">
              <a16:creationId xmlns:a16="http://schemas.microsoft.com/office/drawing/2014/main" id="{00000000-0008-0000-0E00-000076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47171</xdr:rowOff>
    </xdr:from>
    <xdr:to>
      <xdr:col>116</xdr:col>
      <xdr:colOff>114300</xdr:colOff>
      <xdr:row>80</xdr:row>
      <xdr:rowOff>148771</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70048</xdr:rowOff>
    </xdr:from>
    <xdr:ext cx="469744" cy="259045"/>
    <xdr:sp macro="" textlink="">
      <xdr:nvSpPr>
        <xdr:cNvPr id="642" name="【児童館】&#10;一人当たり面積該当値テキスト">
          <a:extLst>
            <a:ext uri="{FF2B5EF4-FFF2-40B4-BE49-F238E27FC236}">
              <a16:creationId xmlns:a16="http://schemas.microsoft.com/office/drawing/2014/main" id="{00000000-0008-0000-0E00-000082020000}"/>
            </a:ext>
          </a:extLst>
        </xdr:cNvPr>
        <xdr:cNvSpPr txBox="1"/>
      </xdr:nvSpPr>
      <xdr:spPr>
        <a:xfrm>
          <a:off x="22199600"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79829</xdr:rowOff>
    </xdr:from>
    <xdr:to>
      <xdr:col>112</xdr:col>
      <xdr:colOff>38100</xdr:colOff>
      <xdr:row>81</xdr:row>
      <xdr:rowOff>9979</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97971</xdr:rowOff>
    </xdr:from>
    <xdr:to>
      <xdr:col>116</xdr:col>
      <xdr:colOff>63500</xdr:colOff>
      <xdr:row>80</xdr:row>
      <xdr:rowOff>130629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1323300" y="13813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145143</xdr:rowOff>
    </xdr:from>
    <xdr:to>
      <xdr:col>98</xdr:col>
      <xdr:colOff>38100</xdr:colOff>
      <xdr:row>81</xdr:row>
      <xdr:rowOff>75293</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8605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77306</xdr:rowOff>
    </xdr:from>
    <xdr:ext cx="469744" cy="259045"/>
    <xdr:sp macro="" textlink="">
      <xdr:nvSpPr>
        <xdr:cNvPr id="646" name="n_1aveValue【児童館】&#10;一人当たり面積">
          <a:extLst>
            <a:ext uri="{FF2B5EF4-FFF2-40B4-BE49-F238E27FC236}">
              <a16:creationId xmlns:a16="http://schemas.microsoft.com/office/drawing/2014/main" id="{00000000-0008-0000-0E00-000086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47" name="n_2aveValue【児童館】&#10;一人当たり面積">
          <a:extLst>
            <a:ext uri="{FF2B5EF4-FFF2-40B4-BE49-F238E27FC236}">
              <a16:creationId xmlns:a16="http://schemas.microsoft.com/office/drawing/2014/main" id="{00000000-0008-0000-0E00-000087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648" name="n_3aveValue【児童館】&#10;一人当たり面積">
          <a:extLst>
            <a:ext uri="{FF2B5EF4-FFF2-40B4-BE49-F238E27FC236}">
              <a16:creationId xmlns:a16="http://schemas.microsoft.com/office/drawing/2014/main" id="{00000000-0008-0000-0E00-000088020000}"/>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49" name="n_4aveValue【児童館】&#10;一人当たり面積">
          <a:extLst>
            <a:ext uri="{FF2B5EF4-FFF2-40B4-BE49-F238E27FC236}">
              <a16:creationId xmlns:a16="http://schemas.microsoft.com/office/drawing/2014/main" id="{00000000-0008-0000-0E00-000089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26506</xdr:rowOff>
    </xdr:from>
    <xdr:ext cx="469744" cy="259045"/>
    <xdr:sp macro="" textlink="">
      <xdr:nvSpPr>
        <xdr:cNvPr id="650" name="n_1mainValue【児童館】&#10;一人当たり面積">
          <a:extLst>
            <a:ext uri="{FF2B5EF4-FFF2-40B4-BE49-F238E27FC236}">
              <a16:creationId xmlns:a16="http://schemas.microsoft.com/office/drawing/2014/main" id="{00000000-0008-0000-0E00-00008A020000}"/>
            </a:ext>
          </a:extLst>
        </xdr:cNvPr>
        <xdr:cNvSpPr txBox="1"/>
      </xdr:nvSpPr>
      <xdr:spPr>
        <a:xfrm>
          <a:off x="210757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91820</xdr:rowOff>
    </xdr:from>
    <xdr:ext cx="469744" cy="259045"/>
    <xdr:sp macro="" textlink="">
      <xdr:nvSpPr>
        <xdr:cNvPr id="651" name="n_4mainValue【児童館】&#10;一人当たり面積">
          <a:extLst>
            <a:ext uri="{FF2B5EF4-FFF2-40B4-BE49-F238E27FC236}">
              <a16:creationId xmlns:a16="http://schemas.microsoft.com/office/drawing/2014/main" id="{00000000-0008-0000-0E00-00008B020000}"/>
            </a:ext>
          </a:extLst>
        </xdr:cNvPr>
        <xdr:cNvSpPr txBox="1"/>
      </xdr:nvSpPr>
      <xdr:spPr>
        <a:xfrm>
          <a:off x="18421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公民館】&#10;有形固定資産減価償却率グラフ枠">
          <a:extLst>
            <a:ext uri="{FF2B5EF4-FFF2-40B4-BE49-F238E27FC236}">
              <a16:creationId xmlns:a16="http://schemas.microsoft.com/office/drawing/2014/main" id="{00000000-0008-0000-0E00-0000A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7" name="【公民館】&#10;有形固定資産減価償却率最小値テキスト">
          <a:extLst>
            <a:ext uri="{FF2B5EF4-FFF2-40B4-BE49-F238E27FC236}">
              <a16:creationId xmlns:a16="http://schemas.microsoft.com/office/drawing/2014/main" id="{00000000-0008-0000-0E00-0000A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79" name="【公民館】&#10;有形固定資産減価償却率最大値テキスト">
          <a:extLst>
            <a:ext uri="{FF2B5EF4-FFF2-40B4-BE49-F238E27FC236}">
              <a16:creationId xmlns:a16="http://schemas.microsoft.com/office/drawing/2014/main" id="{00000000-0008-0000-0E00-0000A7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81" name="【公民館】&#10;有形固定資産減価償却率平均値テキスト">
          <a:extLst>
            <a:ext uri="{FF2B5EF4-FFF2-40B4-BE49-F238E27FC236}">
              <a16:creationId xmlns:a16="http://schemas.microsoft.com/office/drawing/2014/main" id="{00000000-0008-0000-0E00-0000A9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6268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693" name="【公民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63576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161925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5481300" y="18286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E00-0000BE020000}"/>
            </a:ext>
          </a:extLst>
        </xdr:cNvPr>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925</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1323300" y="18373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88009</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道路</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について、有形固定資産減価償却率は類似団体平均より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10.9</a:t>
          </a:r>
          <a:r>
            <a:rPr kumimoji="1" lang="ja-JP" altLang="en-US" sz="1100">
              <a:solidFill>
                <a:schemeClr val="tx1"/>
              </a:solidFill>
              <a:latin typeface="ＭＳ Ｐゴシック" panose="020B0600070205080204" pitchFamily="50" charset="-128"/>
              <a:ea typeface="ＭＳ Ｐゴシック" panose="020B0600070205080204" pitchFamily="50" charset="-128"/>
            </a:rPr>
            <a:t>ﾎﾟｲﾝﾄ高い数値となっている。本市は一人あたり道路延長が類似団体と比較して大きい数値となっており、市道改良事業に多額の費用を要する。今後も計画的に維持補修を行っていく。</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橋梁・トンネル</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について、適宜長寿命化改修を実施していることから増加率は抑えられているものの、類似団体平均と比較して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6.8</a:t>
          </a:r>
          <a:r>
            <a:rPr kumimoji="1" lang="ja-JP" altLang="en-US" sz="1100">
              <a:solidFill>
                <a:schemeClr val="tx1"/>
              </a:solidFill>
              <a:latin typeface="ＭＳ Ｐゴシック" panose="020B0600070205080204" pitchFamily="50" charset="-128"/>
              <a:ea typeface="ＭＳ Ｐゴシック" panose="020B0600070205080204" pitchFamily="50" charset="-128"/>
            </a:rPr>
            <a:t>ﾎﾟｲﾝﾄ高い数値となった。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公営住宅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について、老朽化が進み耐用年数を超えて稼働しているものが多数あるため、有形固定資産減価償却率は高い数値となっている。令和元年度から令和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年度の期間で定めた長寿命化計画を基に、計画的に改修を進めていく。</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年度に旧宇賀志保育所を除却したことから数値が改善した。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学校施設</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について、老朽化が進んでいるものの、小中学校の屋上防水、バリアフリー化改修等により依然として類似団体平均より低い数値となっている。</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児童館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について、有形固定資産減価償却率が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％になっているが、これは本館は休館中で他施設を利用して事業を行っていることから、必要最低限の維持補修のみ行っているためである。</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公民館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について、耐用年数を超えて稼働している公民館が複数あるため、有形固定資産減価償却率は平均より高い数値となっている。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43197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163830</xdr:rowOff>
    </xdr:from>
    <xdr:to>
      <xdr:col>20</xdr:col>
      <xdr:colOff>38100</xdr:colOff>
      <xdr:row>36</xdr:row>
      <xdr:rowOff>93980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43180</xdr:rowOff>
    </xdr:from>
    <xdr:to>
      <xdr:col>24</xdr:col>
      <xdr:colOff>63500</xdr:colOff>
      <xdr:row>36</xdr:row>
      <xdr:rowOff>71120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215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80010</xdr:rowOff>
    </xdr:from>
    <xdr:to>
      <xdr:col>6</xdr:col>
      <xdr:colOff>38100</xdr:colOff>
      <xdr:row>36</xdr:row>
      <xdr:rowOff>10160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079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154957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110507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26687</xdr:rowOff>
    </xdr:from>
    <xdr:ext cx="405111" cy="259045"/>
    <xdr:sp macro="" textlink="">
      <xdr:nvSpPr>
        <xdr:cNvPr id="82" name="n_4mainValue【図書館】&#10;有形固定資産減価償却率">
          <a:extLst>
            <a:ext uri="{FF2B5EF4-FFF2-40B4-BE49-F238E27FC236}">
              <a16:creationId xmlns:a16="http://schemas.microsoft.com/office/drawing/2014/main" id="{00000000-0008-0000-0F00-000052000000}"/>
            </a:ext>
          </a:extLst>
        </xdr:cNvPr>
        <xdr:cNvSpPr txBox="1"/>
      </xdr:nvSpPr>
      <xdr:spPr>
        <a:xfrm>
          <a:off x="9277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99060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639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13987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0" name="n_4aveValue【図書館】&#10;一人当たり面積">
          <a:extLst>
            <a:ext uri="{FF2B5EF4-FFF2-40B4-BE49-F238E27FC236}">
              <a16:creationId xmlns:a16="http://schemas.microsoft.com/office/drawing/2014/main" id="{00000000-0008-0000-0F00-000082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32" name="n_4mainValue【図書館】&#10;一人当たり面積">
          <a:extLst>
            <a:ext uri="{FF2B5EF4-FFF2-40B4-BE49-F238E27FC236}">
              <a16:creationId xmlns:a16="http://schemas.microsoft.com/office/drawing/2014/main" id="{00000000-0008-0000-0F00-000084000000}"/>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3797300" y="10744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137812</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1" name="n_4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183" name="n_4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123317</xdr:rowOff>
    </xdr:from>
    <xdr:to>
      <xdr:col>55</xdr:col>
      <xdr:colOff>50800</xdr:colOff>
      <xdr:row>63</xdr:row>
      <xdr:rowOff>53467</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4267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146194</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F00-0000E0000000}"/>
            </a:ext>
          </a:extLst>
        </xdr:cNvPr>
        <xdr:cNvSpPr txBox="1"/>
      </xdr:nvSpPr>
      <xdr:spPr>
        <a:xfrm>
          <a:off x="10515600" y="106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128651</xdr:rowOff>
    </xdr:from>
    <xdr:to>
      <xdr:col>50</xdr:col>
      <xdr:colOff>165100</xdr:colOff>
      <xdr:row>63</xdr:row>
      <xdr:rowOff>58801</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9588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xdr:rowOff>
    </xdr:from>
    <xdr:to>
      <xdr:col>55</xdr:col>
      <xdr:colOff>0</xdr:colOff>
      <xdr:row>63</xdr:row>
      <xdr:rowOff>8001</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639300" y="1080401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xdr:rowOff>
    </xdr:from>
    <xdr:to>
      <xdr:col>36</xdr:col>
      <xdr:colOff>165100</xdr:colOff>
      <xdr:row>63</xdr:row>
      <xdr:rowOff>102997</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6921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135272</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31" name="n_4aveValue【体育館・プール】&#10;一人当たり面積">
          <a:extLst>
            <a:ext uri="{FF2B5EF4-FFF2-40B4-BE49-F238E27FC236}">
              <a16:creationId xmlns:a16="http://schemas.microsoft.com/office/drawing/2014/main" id="{00000000-0008-0000-0F00-0000E700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75328</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93917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119524</xdr:rowOff>
    </xdr:from>
    <xdr:ext cx="469744" cy="259045"/>
    <xdr:sp macro="" textlink="">
      <xdr:nvSpPr>
        <xdr:cNvPr id="233" name="n_4mainValue【体育館・プール】&#10;一人当たり面積">
          <a:extLst>
            <a:ext uri="{FF2B5EF4-FFF2-40B4-BE49-F238E27FC236}">
              <a16:creationId xmlns:a16="http://schemas.microsoft.com/office/drawing/2014/main" id="{00000000-0008-0000-0F00-0000E9000000}"/>
            </a:ext>
          </a:extLst>
        </xdr:cNvPr>
        <xdr:cNvSpPr txBox="1"/>
      </xdr:nvSpPr>
      <xdr:spPr>
        <a:xfrm>
          <a:off x="6737427" y="105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00000000-0008-0000-0F00-00000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00000000-0008-0000-0F00-000006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F00-000008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276" name="【福祉施設】&#10;有形固定資産減価償却率該当値テキスト">
          <a:extLst>
            <a:ext uri="{FF2B5EF4-FFF2-40B4-BE49-F238E27FC236}">
              <a16:creationId xmlns:a16="http://schemas.microsoft.com/office/drawing/2014/main" id="{00000000-0008-0000-0F00-000014010000}"/>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21771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3797300" y="140414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5262</xdr:rowOff>
    </xdr:from>
    <xdr:to>
      <xdr:col>6</xdr:col>
      <xdr:colOff>38100</xdr:colOff>
      <xdr:row>85</xdr:row>
      <xdr:rowOff>106862</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1079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24509</xdr:rowOff>
    </xdr:from>
    <xdr:ext cx="405111" cy="259045"/>
    <xdr:sp macro="" textlink="">
      <xdr:nvSpPr>
        <xdr:cNvPr id="280" name="n_1ave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81" name="n_2ave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82" name="n_3aveValue【福祉施設】&#10;有形固定資産減価償却率">
          <a:extLst>
            <a:ext uri="{FF2B5EF4-FFF2-40B4-BE49-F238E27FC236}">
              <a16:creationId xmlns:a16="http://schemas.microsoft.com/office/drawing/2014/main" id="{00000000-0008-0000-0F00-00001A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83" name="n_4aveValue【福祉施設】&#10;有形固定資産減価償却率">
          <a:extLst>
            <a:ext uri="{FF2B5EF4-FFF2-40B4-BE49-F238E27FC236}">
              <a16:creationId xmlns:a16="http://schemas.microsoft.com/office/drawing/2014/main" id="{00000000-0008-0000-0F00-00001B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49909</xdr:rowOff>
    </xdr:from>
    <xdr:ext cx="405111" cy="259045"/>
    <xdr:sp macro="" textlink="">
      <xdr:nvSpPr>
        <xdr:cNvPr id="284" name="n_1mainValue【福祉施設】&#10;有形固定資産減価償却率">
          <a:extLst>
            <a:ext uri="{FF2B5EF4-FFF2-40B4-BE49-F238E27FC236}">
              <a16:creationId xmlns:a16="http://schemas.microsoft.com/office/drawing/2014/main" id="{00000000-0008-0000-0F00-00001C010000}"/>
            </a:ext>
          </a:extLst>
        </xdr:cNvPr>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97989</xdr:rowOff>
    </xdr:from>
    <xdr:ext cx="405111" cy="259045"/>
    <xdr:sp macro="" textlink="">
      <xdr:nvSpPr>
        <xdr:cNvPr id="285" name="n_4mainValue【福祉施設】&#10;有形固定資産減価償却率">
          <a:extLst>
            <a:ext uri="{FF2B5EF4-FFF2-40B4-BE49-F238E27FC236}">
              <a16:creationId xmlns:a16="http://schemas.microsoft.com/office/drawing/2014/main" id="{00000000-0008-0000-0F00-00001D010000}"/>
            </a:ext>
          </a:extLst>
        </xdr:cNvPr>
        <xdr:cNvSpPr txBox="1"/>
      </xdr:nvSpPr>
      <xdr:spPr>
        <a:xfrm>
          <a:off x="927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F00-000034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F00-000036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F00-000038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24" name="【福祉施設】&#10;一人当たり面積該当値テキスト">
          <a:extLst>
            <a:ext uri="{FF2B5EF4-FFF2-40B4-BE49-F238E27FC236}">
              <a16:creationId xmlns:a16="http://schemas.microsoft.com/office/drawing/2014/main" id="{00000000-0008-0000-0F00-000044010000}"/>
            </a:ext>
          </a:extLst>
        </xdr:cNvPr>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28956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9639300" y="1459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328" name="n_1aveValue【福祉施設】&#10;一人当たり面積">
          <a:extLst>
            <a:ext uri="{FF2B5EF4-FFF2-40B4-BE49-F238E27FC236}">
              <a16:creationId xmlns:a16="http://schemas.microsoft.com/office/drawing/2014/main" id="{00000000-0008-0000-0F00-000048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29" name="n_2aveValue【福祉施設】&#10;一人当たり面積">
          <a:extLst>
            <a:ext uri="{FF2B5EF4-FFF2-40B4-BE49-F238E27FC236}">
              <a16:creationId xmlns:a16="http://schemas.microsoft.com/office/drawing/2014/main" id="{00000000-0008-0000-0F00-000049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30" name="n_3aveValue【福祉施設】&#10;一人当たり面積">
          <a:extLst>
            <a:ext uri="{FF2B5EF4-FFF2-40B4-BE49-F238E27FC236}">
              <a16:creationId xmlns:a16="http://schemas.microsoft.com/office/drawing/2014/main" id="{00000000-0008-0000-0F00-00004A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31" name="n_4aveValue【福祉施設】&#10;一人当たり面積">
          <a:extLst>
            <a:ext uri="{FF2B5EF4-FFF2-40B4-BE49-F238E27FC236}">
              <a16:creationId xmlns:a16="http://schemas.microsoft.com/office/drawing/2014/main" id="{00000000-0008-0000-0F00-00004B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332" name="n_1mainValue【福祉施設】&#10;一人当たり面積">
          <a:extLst>
            <a:ext uri="{FF2B5EF4-FFF2-40B4-BE49-F238E27FC236}">
              <a16:creationId xmlns:a16="http://schemas.microsoft.com/office/drawing/2014/main" id="{00000000-0008-0000-0F00-00004C010000}"/>
            </a:ext>
          </a:extLst>
        </xdr:cNvPr>
        <xdr:cNvSpPr txBox="1"/>
      </xdr:nvSpPr>
      <xdr:spPr>
        <a:xfrm>
          <a:off x="9391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33" name="n_4mainValue【福祉施設】&#10;一人当たり面積">
          <a:extLst>
            <a:ext uri="{FF2B5EF4-FFF2-40B4-BE49-F238E27FC236}">
              <a16:creationId xmlns:a16="http://schemas.microsoft.com/office/drawing/2014/main" id="{00000000-0008-0000-0F00-00004D010000}"/>
            </a:ext>
          </a:extLst>
        </xdr:cNvPr>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0" name="【市民会館】&#10;有形固定資産減価償却率最小値テキスト">
          <a:extLst>
            <a:ext uri="{FF2B5EF4-FFF2-40B4-BE49-F238E27FC236}">
              <a16:creationId xmlns:a16="http://schemas.microsoft.com/office/drawing/2014/main" id="{00000000-0008-0000-0F00-00006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62" name="【市民会館】&#10;有形固定資産減価償却率最大値テキスト">
          <a:extLst>
            <a:ext uri="{FF2B5EF4-FFF2-40B4-BE49-F238E27FC236}">
              <a16:creationId xmlns:a16="http://schemas.microsoft.com/office/drawing/2014/main" id="{00000000-0008-0000-0F00-00006A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64" name="【市民会館】&#10;有形固定資産減価償却率平均値テキスト">
          <a:extLst>
            <a:ext uri="{FF2B5EF4-FFF2-40B4-BE49-F238E27FC236}">
              <a16:creationId xmlns:a16="http://schemas.microsoft.com/office/drawing/2014/main" id="{00000000-0008-0000-0F00-00006C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376" name="【市民会館】&#10;有形固定資産減価償却率該当値テキスト">
          <a:extLst>
            <a:ext uri="{FF2B5EF4-FFF2-40B4-BE49-F238E27FC236}">
              <a16:creationId xmlns:a16="http://schemas.microsoft.com/office/drawing/2014/main" id="{00000000-0008-0000-0F00-000078010000}"/>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107043</xdr:rowOff>
    </xdr:from>
    <xdr:to>
      <xdr:col>20</xdr:col>
      <xdr:colOff>38100</xdr:colOff>
      <xdr:row>106</xdr:row>
      <xdr:rowOff>37193</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3746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157843</xdr:rowOff>
    </xdr:from>
    <xdr:to>
      <xdr:col>24</xdr:col>
      <xdr:colOff>63500</xdr:colOff>
      <xdr:row>105</xdr:row>
      <xdr:rowOff>169273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3797300" y="181600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xdr:rowOff>
    </xdr:from>
    <xdr:to>
      <xdr:col>6</xdr:col>
      <xdr:colOff>38100</xdr:colOff>
      <xdr:row>105</xdr:row>
      <xdr:rowOff>102507</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07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380" name="n_1aveValue【市民会館】&#10;有形固定資産減価償却率">
          <a:extLst>
            <a:ext uri="{FF2B5EF4-FFF2-40B4-BE49-F238E27FC236}">
              <a16:creationId xmlns:a16="http://schemas.microsoft.com/office/drawing/2014/main" id="{00000000-0008-0000-0F00-00007C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81" name="n_2aveValue【市民会館】&#10;有形固定資産減価償却率">
          <a:extLst>
            <a:ext uri="{FF2B5EF4-FFF2-40B4-BE49-F238E27FC236}">
              <a16:creationId xmlns:a16="http://schemas.microsoft.com/office/drawing/2014/main" id="{00000000-0008-0000-0F00-00007D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82" name="n_3aveValue【市民会館】&#10;有形固定資産減価償却率">
          <a:extLst>
            <a:ext uri="{FF2B5EF4-FFF2-40B4-BE49-F238E27FC236}">
              <a16:creationId xmlns:a16="http://schemas.microsoft.com/office/drawing/2014/main" id="{00000000-0008-0000-0F00-00007E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83" name="n_4aveValue【市民会館】&#10;有形固定資産減価償却率">
          <a:extLst>
            <a:ext uri="{FF2B5EF4-FFF2-40B4-BE49-F238E27FC236}">
              <a16:creationId xmlns:a16="http://schemas.microsoft.com/office/drawing/2014/main" id="{00000000-0008-0000-0F00-00007F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28320</xdr:rowOff>
    </xdr:from>
    <xdr:ext cx="405111" cy="259045"/>
    <xdr:sp macro="" textlink="">
      <xdr:nvSpPr>
        <xdr:cNvPr id="384" name="n_1mainValue【市民会館】&#10;有形固定資産減価償却率">
          <a:extLst>
            <a:ext uri="{FF2B5EF4-FFF2-40B4-BE49-F238E27FC236}">
              <a16:creationId xmlns:a16="http://schemas.microsoft.com/office/drawing/2014/main" id="{00000000-0008-0000-0F00-000080010000}"/>
            </a:ext>
          </a:extLst>
        </xdr:cNvPr>
        <xdr:cNvSpPr txBox="1"/>
      </xdr:nvSpPr>
      <xdr:spPr>
        <a:xfrm>
          <a:off x="3582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93634</xdr:rowOff>
    </xdr:from>
    <xdr:ext cx="405111" cy="259045"/>
    <xdr:sp macro="" textlink="">
      <xdr:nvSpPr>
        <xdr:cNvPr id="385" name="n_4mainValue【市民会館】&#10;有形固定資産減価償却率">
          <a:extLst>
            <a:ext uri="{FF2B5EF4-FFF2-40B4-BE49-F238E27FC236}">
              <a16:creationId xmlns:a16="http://schemas.microsoft.com/office/drawing/2014/main" id="{00000000-0008-0000-0F00-000081010000}"/>
            </a:ext>
          </a:extLst>
        </xdr:cNvPr>
        <xdr:cNvSpPr txBox="1"/>
      </xdr:nvSpPr>
      <xdr:spPr>
        <a:xfrm>
          <a:off x="927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F00-00009A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F00-00009C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F00-00009E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31114</xdr:rowOff>
    </xdr:from>
    <xdr:to>
      <xdr:col>55</xdr:col>
      <xdr:colOff>50800</xdr:colOff>
      <xdr:row>107</xdr:row>
      <xdr:rowOff>132714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426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9541</xdr:rowOff>
    </xdr:from>
    <xdr:ext cx="469744" cy="259045"/>
    <xdr:sp macro="" textlink="">
      <xdr:nvSpPr>
        <xdr:cNvPr id="426" name="【市民会館】&#10;一人当たり面積該当値テキスト">
          <a:extLst>
            <a:ext uri="{FF2B5EF4-FFF2-40B4-BE49-F238E27FC236}">
              <a16:creationId xmlns:a16="http://schemas.microsoft.com/office/drawing/2014/main" id="{00000000-0008-0000-0F00-0000AA010000}"/>
            </a:ext>
          </a:extLst>
        </xdr:cNvPr>
        <xdr:cNvSpPr txBox="1"/>
      </xdr:nvSpPr>
      <xdr:spPr>
        <a:xfrm>
          <a:off x="105156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81914</xdr:rowOff>
    </xdr:from>
    <xdr:to>
      <xdr:col>55</xdr:col>
      <xdr:colOff>0</xdr:colOff>
      <xdr:row>107</xdr:row>
      <xdr:rowOff>87630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9639300" y="1842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15891</xdr:rowOff>
    </xdr:from>
    <xdr:ext cx="469744" cy="259045"/>
    <xdr:sp macro="" textlink="">
      <xdr:nvSpPr>
        <xdr:cNvPr id="430" name="n_1aveValue【市民会館】&#10;一人当たり面積">
          <a:extLst>
            <a:ext uri="{FF2B5EF4-FFF2-40B4-BE49-F238E27FC236}">
              <a16:creationId xmlns:a16="http://schemas.microsoft.com/office/drawing/2014/main" id="{00000000-0008-0000-0F00-0000AE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31" name="n_2aveValue【市民会館】&#10;一人当たり面積">
          <a:extLst>
            <a:ext uri="{FF2B5EF4-FFF2-40B4-BE49-F238E27FC236}">
              <a16:creationId xmlns:a16="http://schemas.microsoft.com/office/drawing/2014/main" id="{00000000-0008-0000-0F00-0000AF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32" name="n_3aveValue【市民会館】&#10;一人当たり面積">
          <a:extLst>
            <a:ext uri="{FF2B5EF4-FFF2-40B4-BE49-F238E27FC236}">
              <a16:creationId xmlns:a16="http://schemas.microsoft.com/office/drawing/2014/main" id="{00000000-0008-0000-0F00-0000B0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33" name="n_4aveValue【市民会館】&#10;一人当たり面積">
          <a:extLst>
            <a:ext uri="{FF2B5EF4-FFF2-40B4-BE49-F238E27FC236}">
              <a16:creationId xmlns:a16="http://schemas.microsoft.com/office/drawing/2014/main" id="{00000000-0008-0000-0F00-0000B1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34" name="n_1mainValue【市民会館】&#10;一人当たり面積">
          <a:extLst>
            <a:ext uri="{FF2B5EF4-FFF2-40B4-BE49-F238E27FC236}">
              <a16:creationId xmlns:a16="http://schemas.microsoft.com/office/drawing/2014/main" id="{00000000-0008-0000-0F00-0000B2010000}"/>
            </a:ext>
          </a:extLst>
        </xdr:cNvPr>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35" name="n_4mainValue【市民会館】&#10;一人当たり面積">
          <a:extLst>
            <a:ext uri="{FF2B5EF4-FFF2-40B4-BE49-F238E27FC236}">
              <a16:creationId xmlns:a16="http://schemas.microsoft.com/office/drawing/2014/main" id="{00000000-0008-0000-0F00-0000B3010000}"/>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a:extLst>
            <a:ext uri="{FF2B5EF4-FFF2-40B4-BE49-F238E27FC236}">
              <a16:creationId xmlns:a16="http://schemas.microsoft.com/office/drawing/2014/main" id="{00000000-0008-0000-0F00-0000C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62" name="【一般廃棄物処理施設】&#10;有形固定資産減価償却率最小値テキスト">
          <a:extLst>
            <a:ext uri="{FF2B5EF4-FFF2-40B4-BE49-F238E27FC236}">
              <a16:creationId xmlns:a16="http://schemas.microsoft.com/office/drawing/2014/main" id="{00000000-0008-0000-0F00-0000CE01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64" name="【一般廃棄物処理施設】&#10;有形固定資産減価償却率最大値テキスト">
          <a:extLst>
            <a:ext uri="{FF2B5EF4-FFF2-40B4-BE49-F238E27FC236}">
              <a16:creationId xmlns:a16="http://schemas.microsoft.com/office/drawing/2014/main" id="{00000000-0008-0000-0F00-0000D0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66" name="【一般廃棄物処理施設】&#10;有形固定資産減価償却率平均値テキスト">
          <a:extLst>
            <a:ext uri="{FF2B5EF4-FFF2-40B4-BE49-F238E27FC236}">
              <a16:creationId xmlns:a16="http://schemas.microsoft.com/office/drawing/2014/main" id="{00000000-0008-0000-0F00-0000D2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00000000-0008-0000-0F00-0000DE010000}"/>
            </a:ext>
          </a:extLst>
        </xdr:cNvPr>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41</xdr:row>
      <xdr:rowOff>58238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15481300" y="696359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82" name="n_1aveValue【一般廃棄物処理施設】&#10;有形固定資産減価償却率">
          <a:extLst>
            <a:ext uri="{FF2B5EF4-FFF2-40B4-BE49-F238E27FC236}">
              <a16:creationId xmlns:a16="http://schemas.microsoft.com/office/drawing/2014/main" id="{00000000-0008-0000-0F00-0000E2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83" name="n_2aveValue【一般廃棄物処理施設】&#10;有形固定資産減価償却率">
          <a:extLst>
            <a:ext uri="{FF2B5EF4-FFF2-40B4-BE49-F238E27FC236}">
              <a16:creationId xmlns:a16="http://schemas.microsoft.com/office/drawing/2014/main" id="{00000000-0008-0000-0F00-0000E3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00000000-0008-0000-0F00-0000E401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85" name="n_4ave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486" name="n_1main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487" name="n_4main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12" name="【一般廃棄物処理施設】&#10;一人当たり有形固定資産（償却資産）額最小値テキスト">
          <a:extLst>
            <a:ext uri="{FF2B5EF4-FFF2-40B4-BE49-F238E27FC236}">
              <a16:creationId xmlns:a16="http://schemas.microsoft.com/office/drawing/2014/main" id="{00000000-0008-0000-0F00-000000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id="{00000000-0008-0000-0F00-000002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16" name="【一般廃棄物処理施設】&#10;一人当たり有形固定資産（償却資産）額平均値テキスト">
          <a:extLst>
            <a:ext uri="{FF2B5EF4-FFF2-40B4-BE49-F238E27FC236}">
              <a16:creationId xmlns:a16="http://schemas.microsoft.com/office/drawing/2014/main" id="{00000000-0008-0000-0F00-000004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98792</xdr:rowOff>
    </xdr:from>
    <xdr:to>
      <xdr:col>116</xdr:col>
      <xdr:colOff>114300</xdr:colOff>
      <xdr:row>41</xdr:row>
      <xdr:rowOff>28942</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2110700" y="6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77219</xdr:rowOff>
    </xdr:from>
    <xdr:ext cx="534377" cy="259045"/>
    <xdr:sp macro="" textlink="">
      <xdr:nvSpPr>
        <xdr:cNvPr id="528" name="【一般廃棄物処理施設】&#10;一人当たり有形固定資産（償却資産）額該当値テキスト">
          <a:extLst>
            <a:ext uri="{FF2B5EF4-FFF2-40B4-BE49-F238E27FC236}">
              <a16:creationId xmlns:a16="http://schemas.microsoft.com/office/drawing/2014/main" id="{00000000-0008-0000-0F00-000010020000}"/>
            </a:ext>
          </a:extLst>
        </xdr:cNvPr>
        <xdr:cNvSpPr txBox="1"/>
      </xdr:nvSpPr>
      <xdr:spPr>
        <a:xfrm>
          <a:off x="22199600" y="69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145342</xdr:rowOff>
    </xdr:from>
    <xdr:to>
      <xdr:col>112</xdr:col>
      <xdr:colOff>38100</xdr:colOff>
      <xdr:row>41</xdr:row>
      <xdr:rowOff>75492</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21272500" y="70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149592</xdr:rowOff>
    </xdr:from>
    <xdr:to>
      <xdr:col>116</xdr:col>
      <xdr:colOff>63500</xdr:colOff>
      <xdr:row>41</xdr:row>
      <xdr:rowOff>24692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1323300" y="7007592"/>
          <a:ext cx="8382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39634</xdr:rowOff>
    </xdr:from>
    <xdr:to>
      <xdr:col>98</xdr:col>
      <xdr:colOff>38100</xdr:colOff>
      <xdr:row>41</xdr:row>
      <xdr:rowOff>141234</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70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2995</xdr:rowOff>
    </xdr:from>
    <xdr:ext cx="599010" cy="259045"/>
    <xdr:sp macro="" textlink="">
      <xdr:nvSpPr>
        <xdr:cNvPr id="532" name="n_1aveValue【一般廃棄物処理施設】&#10;一人当たり有形固定資産（償却資産）額">
          <a:extLst>
            <a:ext uri="{FF2B5EF4-FFF2-40B4-BE49-F238E27FC236}">
              <a16:creationId xmlns:a16="http://schemas.microsoft.com/office/drawing/2014/main" id="{00000000-0008-0000-0F00-000014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33" name="n_2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34" name="n_3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35" name="n_4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66619</xdr:rowOff>
    </xdr:from>
    <xdr:ext cx="534377" cy="259045"/>
    <xdr:sp macro="" textlink="">
      <xdr:nvSpPr>
        <xdr:cNvPr id="536" name="n_1main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21043411" y="70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132361</xdr:rowOff>
    </xdr:from>
    <xdr:ext cx="534377" cy="259045"/>
    <xdr:sp macro="" textlink="">
      <xdr:nvSpPr>
        <xdr:cNvPr id="537" name="n_4main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18389111" y="71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1" name="【保健センター・保健所】&#10;有形固定資産減価償却率グラフ枠">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63" name="【保健センター・保健所】&#10;有形固定資産減価償却率最小値テキスト">
          <a:extLst>
            <a:ext uri="{FF2B5EF4-FFF2-40B4-BE49-F238E27FC236}">
              <a16:creationId xmlns:a16="http://schemas.microsoft.com/office/drawing/2014/main" id="{00000000-0008-0000-0F00-000033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65" name="【保健センター・保健所】&#10;有形固定資産減価償却率最大値テキスト">
          <a:extLst>
            <a:ext uri="{FF2B5EF4-FFF2-40B4-BE49-F238E27FC236}">
              <a16:creationId xmlns:a16="http://schemas.microsoft.com/office/drawing/2014/main" id="{00000000-0008-0000-0F00-000035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67" name="【保健センター・保健所】&#10;有形固定資産減価償却率平均値テキスト">
          <a:extLst>
            <a:ext uri="{FF2B5EF4-FFF2-40B4-BE49-F238E27FC236}">
              <a16:creationId xmlns:a16="http://schemas.microsoft.com/office/drawing/2014/main" id="{00000000-0008-0000-0F00-000037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79" name="【保健センター・保健所】&#10;有形固定資産減価償却率該当値テキスト">
          <a:extLst>
            <a:ext uri="{FF2B5EF4-FFF2-40B4-BE49-F238E27FC236}">
              <a16:creationId xmlns:a16="http://schemas.microsoft.com/office/drawing/2014/main" id="{00000000-0008-0000-0F00-00004302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57167</xdr:rowOff>
    </xdr:from>
    <xdr:ext cx="405111" cy="259045"/>
    <xdr:sp macro="" textlink="">
      <xdr:nvSpPr>
        <xdr:cNvPr id="583" name="n_1aveValue【保健センター・保健所】&#10;有形固定資産減価償却率">
          <a:extLst>
            <a:ext uri="{FF2B5EF4-FFF2-40B4-BE49-F238E27FC236}">
              <a16:creationId xmlns:a16="http://schemas.microsoft.com/office/drawing/2014/main" id="{00000000-0008-0000-0F00-000047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84" name="n_2aveValue【保健センター・保健所】&#10;有形固定資産減価償却率">
          <a:extLst>
            <a:ext uri="{FF2B5EF4-FFF2-40B4-BE49-F238E27FC236}">
              <a16:creationId xmlns:a16="http://schemas.microsoft.com/office/drawing/2014/main" id="{00000000-0008-0000-0F00-00004802000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85" name="n_3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86" name="n_4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87" name="n_1main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588" name="n_4main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2611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a:extLst>
            <a:ext uri="{FF2B5EF4-FFF2-40B4-BE49-F238E27FC236}">
              <a16:creationId xmlns:a16="http://schemas.microsoft.com/office/drawing/2014/main" id="{00000000-0008-0000-0F00-00006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3" name="【保健センター・保健所】&#10;一人当たり面積最小値テキスト">
          <a:extLst>
            <a:ext uri="{FF2B5EF4-FFF2-40B4-BE49-F238E27FC236}">
              <a16:creationId xmlns:a16="http://schemas.microsoft.com/office/drawing/2014/main" id="{00000000-0008-0000-0F00-00006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15" name="【保健センター・保健所】&#10;一人当たり面積最大値テキスト">
          <a:extLst>
            <a:ext uri="{FF2B5EF4-FFF2-40B4-BE49-F238E27FC236}">
              <a16:creationId xmlns:a16="http://schemas.microsoft.com/office/drawing/2014/main" id="{00000000-0008-0000-0F00-000067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17" name="【保健センター・保健所】&#10;一人当たり面積平均値テキスト">
          <a:extLst>
            <a:ext uri="{FF2B5EF4-FFF2-40B4-BE49-F238E27FC236}">
              <a16:creationId xmlns:a16="http://schemas.microsoft.com/office/drawing/2014/main" id="{00000000-0008-0000-0F00-000069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629" name="【保健センター・保健所】&#10;一人当たり面積該当値テキスト">
          <a:extLst>
            <a:ext uri="{FF2B5EF4-FFF2-40B4-BE49-F238E27FC236}">
              <a16:creationId xmlns:a16="http://schemas.microsoft.com/office/drawing/2014/main" id="{00000000-0008-0000-0F00-000075020000}"/>
            </a:ext>
          </a:extLst>
        </xdr:cNvPr>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137160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1323300" y="10408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160037</xdr:rowOff>
    </xdr:from>
    <xdr:ext cx="469744" cy="259045"/>
    <xdr:sp macro="" textlink="">
      <xdr:nvSpPr>
        <xdr:cNvPr id="633" name="n_1aveValue【保健センター・保健所】&#10;一人当たり面積">
          <a:extLst>
            <a:ext uri="{FF2B5EF4-FFF2-40B4-BE49-F238E27FC236}">
              <a16:creationId xmlns:a16="http://schemas.microsoft.com/office/drawing/2014/main" id="{00000000-0008-0000-0F00-000079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34" name="n_2aveValue【保健センター・保健所】&#10;一人当たり面積">
          <a:extLst>
            <a:ext uri="{FF2B5EF4-FFF2-40B4-BE49-F238E27FC236}">
              <a16:creationId xmlns:a16="http://schemas.microsoft.com/office/drawing/2014/main" id="{00000000-0008-0000-0F00-00007A020000}"/>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35" name="n_3aveValue【保健センター・保健所】&#10;一人当たり面積">
          <a:extLst>
            <a:ext uri="{FF2B5EF4-FFF2-40B4-BE49-F238E27FC236}">
              <a16:creationId xmlns:a16="http://schemas.microsoft.com/office/drawing/2014/main" id="{00000000-0008-0000-0F00-00007B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36" name="n_4aveValue【保健センター・保健所】&#10;一人当たり面積">
          <a:extLst>
            <a:ext uri="{FF2B5EF4-FFF2-40B4-BE49-F238E27FC236}">
              <a16:creationId xmlns:a16="http://schemas.microsoft.com/office/drawing/2014/main" id="{00000000-0008-0000-0F00-00007C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37" name="n_1mainValue【保健センター・保健所】&#10;一人当たり面積">
          <a:extLst>
            <a:ext uri="{FF2B5EF4-FFF2-40B4-BE49-F238E27FC236}">
              <a16:creationId xmlns:a16="http://schemas.microsoft.com/office/drawing/2014/main" id="{00000000-0008-0000-0F00-00007D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38" name="n_4mainValue【保健センター・保健所】&#10;一人当たり面積">
          <a:extLst>
            <a:ext uri="{FF2B5EF4-FFF2-40B4-BE49-F238E27FC236}">
              <a16:creationId xmlns:a16="http://schemas.microsoft.com/office/drawing/2014/main" id="{00000000-0008-0000-0F00-00007E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63" name="【消防施設】&#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65" name="【消防施設】&#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72389</xdr:rowOff>
    </xdr:from>
    <xdr:to>
      <xdr:col>85</xdr:col>
      <xdr:colOff>177800</xdr:colOff>
      <xdr:row>82</xdr:row>
      <xdr:rowOff>2539</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95266</xdr:rowOff>
    </xdr:from>
    <xdr:ext cx="405111" cy="259045"/>
    <xdr:sp macro="" textlink="">
      <xdr:nvSpPr>
        <xdr:cNvPr id="679" name="【消防施設】&#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123189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481300" y="139827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81280</xdr:rowOff>
    </xdr:from>
    <xdr:to>
      <xdr:col>67</xdr:col>
      <xdr:colOff>101600</xdr:colOff>
      <xdr:row>83</xdr:row>
      <xdr:rowOff>11430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2763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86377</xdr:rowOff>
    </xdr:from>
    <xdr:ext cx="405111" cy="259045"/>
    <xdr:sp macro="" textlink="">
      <xdr:nvSpPr>
        <xdr:cNvPr id="683" name="n_1ave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84" name="n_2ave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85" name="n_3ave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86" name="n_4ave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87" name="n_1mainValue【消防施設】&#10;有形固定資産減価償却率">
          <a:extLst>
            <a:ext uri="{FF2B5EF4-FFF2-40B4-BE49-F238E27FC236}">
              <a16:creationId xmlns:a16="http://schemas.microsoft.com/office/drawing/2014/main" id="{00000000-0008-0000-0F00-0000AF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2557</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F00-0000B0020000}"/>
            </a:ext>
          </a:extLst>
        </xdr:cNvPr>
        <xdr:cNvSpPr txBox="1"/>
      </xdr:nvSpPr>
      <xdr:spPr>
        <a:xfrm>
          <a:off x="12611744"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00000000-0008-0000-0F00-0000C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13" name="【消防施設】&#10;一人当たり面積最小値テキスト">
          <a:extLst>
            <a:ext uri="{FF2B5EF4-FFF2-40B4-BE49-F238E27FC236}">
              <a16:creationId xmlns:a16="http://schemas.microsoft.com/office/drawing/2014/main" id="{00000000-0008-0000-0F00-0000C9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15" name="【消防施設】&#10;一人当たり面積最大値テキスト">
          <a:extLst>
            <a:ext uri="{FF2B5EF4-FFF2-40B4-BE49-F238E27FC236}">
              <a16:creationId xmlns:a16="http://schemas.microsoft.com/office/drawing/2014/main" id="{00000000-0008-0000-0F00-0000CB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7" name="【消防施設】&#10;一人当たり面積平均値テキスト">
          <a:extLst>
            <a:ext uri="{FF2B5EF4-FFF2-40B4-BE49-F238E27FC236}">
              <a16:creationId xmlns:a16="http://schemas.microsoft.com/office/drawing/2014/main" id="{00000000-0008-0000-0F00-0000CD02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32258</xdr:rowOff>
    </xdr:from>
    <xdr:to>
      <xdr:col>116</xdr:col>
      <xdr:colOff>114300</xdr:colOff>
      <xdr:row>85</xdr:row>
      <xdr:rowOff>133858</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55135</xdr:rowOff>
    </xdr:from>
    <xdr:ext cx="469744" cy="259045"/>
    <xdr:sp macro="" textlink="">
      <xdr:nvSpPr>
        <xdr:cNvPr id="729" name="【消防施設】&#10;一人当たり面積該当値テキスト">
          <a:extLst>
            <a:ext uri="{FF2B5EF4-FFF2-40B4-BE49-F238E27FC236}">
              <a16:creationId xmlns:a16="http://schemas.microsoft.com/office/drawing/2014/main" id="{00000000-0008-0000-0F00-0000D9020000}"/>
            </a:ext>
          </a:extLst>
        </xdr:cNvPr>
        <xdr:cNvSpPr txBox="1"/>
      </xdr:nvSpPr>
      <xdr:spPr>
        <a:xfrm>
          <a:off x="22199600" y="14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83058</xdr:rowOff>
    </xdr:from>
    <xdr:to>
      <xdr:col>116</xdr:col>
      <xdr:colOff>63500</xdr:colOff>
      <xdr:row>85</xdr:row>
      <xdr:rowOff>87630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1323300" y="14656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34307</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154957</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58690</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120287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91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76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123933</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49688</xdr:rowOff>
    </xdr:from>
    <xdr:to>
      <xdr:col>116</xdr:col>
      <xdr:colOff>114300</xdr:colOff>
      <xdr:row>105</xdr:row>
      <xdr:rowOff>151288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72565</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790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65405</xdr:rowOff>
    </xdr:from>
    <xdr:to>
      <xdr:col>112</xdr:col>
      <xdr:colOff>38100</xdr:colOff>
      <xdr:row>105</xdr:row>
      <xdr:rowOff>167005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100488</xdr:rowOff>
    </xdr:from>
    <xdr:to>
      <xdr:col>116</xdr:col>
      <xdr:colOff>63500</xdr:colOff>
      <xdr:row>105</xdr:row>
      <xdr:rowOff>116205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102738"/>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55404</xdr:rowOff>
    </xdr:from>
    <xdr:to>
      <xdr:col>98</xdr:col>
      <xdr:colOff>38100</xdr:colOff>
      <xdr:row>105</xdr:row>
      <xdr:rowOff>157004</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8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90981</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12082</xdr:rowOff>
    </xdr:from>
    <xdr:ext cx="469744" cy="259045"/>
    <xdr:sp macro="" textlink="">
      <xdr:nvSpPr>
        <xdr:cNvPr id="843" name="n_1mainValue【庁舎】&#10;一人当たり面積">
          <a:extLst>
            <a:ext uri="{FF2B5EF4-FFF2-40B4-BE49-F238E27FC236}">
              <a16:creationId xmlns:a16="http://schemas.microsoft.com/office/drawing/2014/main" id="{00000000-0008-0000-0F00-00004B030000}"/>
            </a:ext>
          </a:extLst>
        </xdr:cNvPr>
        <xdr:cNvSpPr txBox="1"/>
      </xdr:nvSpPr>
      <xdr:spPr>
        <a:xfrm>
          <a:off x="21075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2081</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78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124</xdr:row>
      <xdr:rowOff>69273</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947659"/>
          <a:ext cx="22085300" cy="159615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図書館</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年度に大規模改修を実施したため、有形固定資産減価償却率は比較的低い数値となっている。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について、全体的に老朽化が進んでおり比率は平均より高い数値になっている。令和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年度までの期間で定めた個別施設計画により、計画的に改修を進めていく。</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福祉施設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年度に人権交流センターの大規模改修があったことから、数値が改善し平均より低い数値となった。</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市民会館</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について、老朽化が進み平均より高い数値となっている。類似団体平均との差は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12.7</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ﾎﾟｲﾝﾄと大きくなっていることから、計画的に維持補修を進める必要がある。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一般廃棄物処理施設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について、連結対象団体である宇陀衛生一部事務組合と東宇陀環境衛生組合の資産も含んでいる。いずれの組合においても、資産の償却が進んでおり、平均より高い数値となっている。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保健センター・保健所</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について、平均より低い数値であるものの、徐々に老朽化が進行している。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消防施設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連結対象団体である奈良県広域消防組合の数値を合算して算出している。耐用年数を超えて稼働しているものもあるが、新たな設備投資や整備を実施していることから、平均より低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について、市役所庁舎が該当する。令和元年度に庁舎大会議室の</a:t>
          </a:r>
          <a:r>
            <a:rPr kumimoji="1" lang="en-US" altLang="ja-JP" sz="1000">
              <a:solidFill>
                <a:schemeClr val="tx1"/>
              </a:solidFill>
              <a:latin typeface="ＭＳ Ｐゴシック" panose="020B0600070205080204" pitchFamily="50" charset="-128"/>
              <a:ea typeface="ＭＳ Ｐゴシック" panose="020B0600070205080204" pitchFamily="50" charset="-128"/>
            </a:rPr>
            <a:t>AV</a:t>
          </a:r>
          <a:r>
            <a:rPr kumimoji="1" lang="ja-JP" altLang="en-US" sz="1000">
              <a:solidFill>
                <a:schemeClr val="tx1"/>
              </a:solidFill>
              <a:latin typeface="ＭＳ Ｐゴシック" panose="020B0600070205080204" pitchFamily="50" charset="-128"/>
              <a:ea typeface="ＭＳ Ｐゴシック" panose="020B0600070205080204" pitchFamily="50" charset="-128"/>
            </a:rPr>
            <a:t>設備整備を行ったものの、その後定期的な改修等はないため、類似団体平均より</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city.uda.nara.jp\&#36001;&#25919;&#35506;\&#9632;&#9632;&#20844;&#20250;&#35336;&#9632;&#9632;\R06&#24180;&#24230;\07&#12288;&#12304;0916&#12294;&#12305;&#20196;&#21644;4&#24180;&#24230;&#36001;&#25919;&#29366;&#27841;&#36039;&#26009;&#38598;&#12398;&#20316;&#25104;&#12395;&#12388;&#12356;&#12390;&#65288;2&#22238;&#30446;&#12539;&#22320;&#26041;&#20844;&#20250;&#35336;&#38306;&#20418;&#65289;\04&#26862;&#30000;&#20250;&#35336;&#22238;&#31572;\&#26862;&#30000;&#20250;&#35336;&#20107;&#21209;&#25152;&#12304;&#36001;&#25919;&#29366;&#27841;&#36039;&#26009;&#38598;&#12305;_292125_&#23431;&#3846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123.1</v>
          </cell>
          <cell r="CN51">
            <v>86.1</v>
          </cell>
          <cell r="CV51">
            <v>84.2</v>
          </cell>
        </row>
        <row r="53">
          <cell r="BP53">
            <v>69.900000000000006</v>
          </cell>
          <cell r="CN53">
            <v>76.599999999999994</v>
          </cell>
          <cell r="CV53">
            <v>77.7</v>
          </cell>
        </row>
        <row r="55">
          <cell r="AN55" t="str">
            <v>類似団体内平均値</v>
          </cell>
          <cell r="BP55">
            <v>48</v>
          </cell>
          <cell r="CN55">
            <v>25.2</v>
          </cell>
          <cell r="CV55">
            <v>15.7</v>
          </cell>
        </row>
        <row r="57">
          <cell r="BP57">
            <v>60.8</v>
          </cell>
          <cell r="CN57">
            <v>62.5</v>
          </cell>
          <cell r="CV57">
            <v>65</v>
          </cell>
        </row>
        <row r="72">
          <cell r="BP72" t="str">
            <v>H30</v>
          </cell>
          <cell r="BX72" t="str">
            <v>R01</v>
          </cell>
          <cell r="CF72" t="str">
            <v>R02</v>
          </cell>
          <cell r="CN72" t="str">
            <v>R03</v>
          </cell>
          <cell r="CV72" t="str">
            <v>R04</v>
          </cell>
        </row>
        <row r="73">
          <cell r="AN73" t="str">
            <v>当該団体値</v>
          </cell>
          <cell r="BP73">
            <v>123.1</v>
          </cell>
          <cell r="BX73">
            <v>124.7</v>
          </cell>
          <cell r="CF73">
            <v>108.6</v>
          </cell>
          <cell r="CN73">
            <v>86.1</v>
          </cell>
          <cell r="CV73">
            <v>84.2</v>
          </cell>
        </row>
        <row r="75">
          <cell r="BP75">
            <v>14.1</v>
          </cell>
          <cell r="BX75">
            <v>14.4</v>
          </cell>
          <cell r="CF75">
            <v>13.4</v>
          </cell>
          <cell r="CN75">
            <v>12.7</v>
          </cell>
          <cell r="CV75">
            <v>11</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9" sqref="W9:AL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20009006</v>
      </c>
      <c r="BO4" s="407"/>
      <c r="BP4" s="407"/>
      <c r="BQ4" s="407"/>
      <c r="BR4" s="407"/>
      <c r="BS4" s="407"/>
      <c r="BT4" s="407"/>
      <c r="BU4" s="408"/>
      <c r="BV4" s="406">
        <v>19755536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3.4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19480722</v>
      </c>
      <c r="BO5" s="444"/>
      <c r="BP5" s="444"/>
      <c r="BQ5" s="444"/>
      <c r="BR5" s="444"/>
      <c r="BS5" s="444"/>
      <c r="BT5" s="444"/>
      <c r="BU5" s="445"/>
      <c r="BV5" s="443">
        <v>19318292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94.6</v>
      </c>
      <c r="CU5" s="441"/>
      <c r="CV5" s="441"/>
      <c r="CW5" s="441"/>
      <c r="CX5" s="441"/>
      <c r="CY5" s="441"/>
      <c r="CZ5" s="441"/>
      <c r="DA5" s="442"/>
      <c r="DB5" s="440">
        <v>92.8</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528284</v>
      </c>
      <c r="BO6" s="444"/>
      <c r="BP6" s="444"/>
      <c r="BQ6" s="444"/>
      <c r="BR6" s="444"/>
      <c r="BS6" s="444"/>
      <c r="BT6" s="444"/>
      <c r="BU6" s="445"/>
      <c r="BV6" s="443">
        <v>437244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95.6</v>
      </c>
      <c r="CU6" s="481"/>
      <c r="CV6" s="481"/>
      <c r="CW6" s="481"/>
      <c r="CX6" s="481"/>
      <c r="CY6" s="481"/>
      <c r="CZ6" s="481"/>
      <c r="DA6" s="482"/>
      <c r="DB6" s="480">
        <v>95.4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62680</v>
      </c>
      <c r="BO7" s="444"/>
      <c r="BP7" s="444"/>
      <c r="BQ7" s="444"/>
      <c r="BR7" s="444"/>
      <c r="BS7" s="444"/>
      <c r="BT7" s="444"/>
      <c r="BU7" s="445"/>
      <c r="BV7" s="443">
        <v>43605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11085459</v>
      </c>
      <c r="CU7" s="444"/>
      <c r="CV7" s="444"/>
      <c r="CW7" s="444"/>
      <c r="CX7" s="444"/>
      <c r="CY7" s="444"/>
      <c r="CZ7" s="444"/>
      <c r="DA7" s="445"/>
      <c r="DB7" s="443">
        <v>11585825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465604</v>
      </c>
      <c r="BO8" s="444"/>
      <c r="BP8" s="444"/>
      <c r="BQ8" s="444"/>
      <c r="BR8" s="444"/>
      <c r="BS8" s="444"/>
      <c r="BT8" s="444"/>
      <c r="BU8" s="445"/>
      <c r="BV8" s="443">
        <v>393639</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0.28000000000000003</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28121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71965</v>
      </c>
      <c r="BO9" s="444"/>
      <c r="BP9" s="444"/>
      <c r="BQ9" s="444"/>
      <c r="BR9" s="444"/>
      <c r="BS9" s="444"/>
      <c r="BT9" s="444"/>
      <c r="BU9" s="445"/>
      <c r="BV9" s="443">
        <v>263156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17.8</v>
      </c>
      <c r="CU9" s="441"/>
      <c r="CV9" s="441"/>
      <c r="CW9" s="441"/>
      <c r="CX9" s="441"/>
      <c r="CY9" s="441"/>
      <c r="CZ9" s="441"/>
      <c r="DA9" s="442"/>
      <c r="DB9" s="440">
        <v>18.899999999999999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31105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110</v>
      </c>
      <c r="AV10" s="476"/>
      <c r="AW10" s="476"/>
      <c r="AX10" s="476"/>
      <c r="AY10" s="477" t="s">
        <v>122</v>
      </c>
      <c r="AZ10" s="478"/>
      <c r="BA10" s="478"/>
      <c r="BB10" s="478"/>
      <c r="BC10" s="478"/>
      <c r="BD10" s="478"/>
      <c r="BE10" s="478"/>
      <c r="BF10" s="478"/>
      <c r="BG10" s="478"/>
      <c r="BH10" s="478"/>
      <c r="BI10" s="478"/>
      <c r="BJ10" s="478"/>
      <c r="BK10" s="478"/>
      <c r="BL10" s="478"/>
      <c r="BM10" s="479"/>
      <c r="BN10" s="443">
        <v>335139</v>
      </c>
      <c r="BO10" s="444"/>
      <c r="BP10" s="444"/>
      <c r="BQ10" s="444"/>
      <c r="BR10" s="444"/>
      <c r="BS10" s="444"/>
      <c r="BT10" s="444"/>
      <c r="BU10" s="445"/>
      <c r="BV10" s="443">
        <v>345775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110</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27941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95</v>
      </c>
      <c r="AV12" s="476"/>
      <c r="AW12" s="476"/>
      <c r="AX12" s="476"/>
      <c r="AY12" s="477" t="s">
        <v>136</v>
      </c>
      <c r="AZ12" s="478"/>
      <c r="BA12" s="478"/>
      <c r="BB12" s="478"/>
      <c r="BC12" s="478"/>
      <c r="BD12" s="478"/>
      <c r="BE12" s="478"/>
      <c r="BF12" s="478"/>
      <c r="BG12" s="478"/>
      <c r="BH12" s="478"/>
      <c r="BI12" s="478"/>
      <c r="BJ12" s="478"/>
      <c r="BK12" s="478"/>
      <c r="BL12" s="478"/>
      <c r="BM12" s="479"/>
      <c r="BN12" s="443">
        <v>330000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27644</v>
      </c>
      <c r="S13" s="528"/>
      <c r="T13" s="528"/>
      <c r="U13" s="528"/>
      <c r="V13" s="529"/>
      <c r="W13" s="459" t="s">
        <v>140</v>
      </c>
      <c r="X13" s="460"/>
      <c r="Y13" s="460"/>
      <c r="Z13" s="460"/>
      <c r="AA13" s="460"/>
      <c r="AB13" s="450"/>
      <c r="AC13" s="494">
        <v>917</v>
      </c>
      <c r="AD13" s="495"/>
      <c r="AE13" s="495"/>
      <c r="AF13" s="495"/>
      <c r="AG13" s="537"/>
      <c r="AH13" s="494">
        <v>1204</v>
      </c>
      <c r="AI13" s="495"/>
      <c r="AJ13" s="495"/>
      <c r="AK13" s="495"/>
      <c r="AL13" s="496"/>
      <c r="AM13" s="472" t="s">
        <v>141</v>
      </c>
      <c r="AN13" s="473"/>
      <c r="AO13" s="473"/>
      <c r="AP13" s="473"/>
      <c r="AQ13" s="473"/>
      <c r="AR13" s="473"/>
      <c r="AS13" s="473"/>
      <c r="AT13" s="474"/>
      <c r="AU13" s="475" t="s">
        <v>110</v>
      </c>
      <c r="AV13" s="476"/>
      <c r="AW13" s="476"/>
      <c r="AX13" s="476"/>
      <c r="AY13" s="477" t="s">
        <v>142</v>
      </c>
      <c r="AZ13" s="478"/>
      <c r="BA13" s="478"/>
      <c r="BB13" s="478"/>
      <c r="BC13" s="478"/>
      <c r="BD13" s="478"/>
      <c r="BE13" s="478"/>
      <c r="BF13" s="478"/>
      <c r="BG13" s="478"/>
      <c r="BH13" s="478"/>
      <c r="BI13" s="478"/>
      <c r="BJ13" s="478"/>
      <c r="BK13" s="478"/>
      <c r="BL13" s="478"/>
      <c r="BM13" s="479"/>
      <c r="BN13" s="443">
        <v>77104</v>
      </c>
      <c r="BO13" s="444"/>
      <c r="BP13" s="444"/>
      <c r="BQ13" s="444"/>
      <c r="BR13" s="444"/>
      <c r="BS13" s="444"/>
      <c r="BT13" s="444"/>
      <c r="BU13" s="445"/>
      <c r="BV13" s="443">
        <v>608931</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11</v>
      </c>
      <c r="CU13" s="441"/>
      <c r="CV13" s="441"/>
      <c r="CW13" s="441"/>
      <c r="CX13" s="441"/>
      <c r="CY13" s="441"/>
      <c r="CZ13" s="441"/>
      <c r="DA13" s="442"/>
      <c r="DB13" s="440">
        <v>12.7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28590</v>
      </c>
      <c r="S14" s="528"/>
      <c r="T14" s="528"/>
      <c r="U14" s="528"/>
      <c r="V14" s="529"/>
      <c r="W14" s="433"/>
      <c r="X14" s="434"/>
      <c r="Y14" s="434"/>
      <c r="Z14" s="434"/>
      <c r="AA14" s="434"/>
      <c r="AB14" s="423"/>
      <c r="AC14" s="530">
        <v>7.6</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84.2</v>
      </c>
      <c r="CU14" s="542"/>
      <c r="CV14" s="542"/>
      <c r="CW14" s="542"/>
      <c r="CX14" s="542"/>
      <c r="CY14" s="542"/>
      <c r="CZ14" s="542"/>
      <c r="DA14" s="543"/>
      <c r="DB14" s="541">
        <v>86.1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146</v>
      </c>
      <c r="N15" s="535"/>
      <c r="O15" s="535"/>
      <c r="P15" s="535"/>
      <c r="Q15" s="536"/>
      <c r="R15" s="527">
        <v>28327</v>
      </c>
      <c r="S15" s="528"/>
      <c r="T15" s="528"/>
      <c r="U15" s="528"/>
      <c r="V15" s="529"/>
      <c r="W15" s="459" t="s">
        <v>147</v>
      </c>
      <c r="X15" s="460"/>
      <c r="Y15" s="460"/>
      <c r="Z15" s="460"/>
      <c r="AA15" s="460"/>
      <c r="AB15" s="450"/>
      <c r="AC15" s="494">
        <v>2679</v>
      </c>
      <c r="AD15" s="495"/>
      <c r="AE15" s="495"/>
      <c r="AF15" s="495"/>
      <c r="AG15" s="537"/>
      <c r="AH15" s="494">
        <v>3057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2830091</v>
      </c>
      <c r="BO15" s="407"/>
      <c r="BP15" s="407"/>
      <c r="BQ15" s="407"/>
      <c r="BR15" s="407"/>
      <c r="BS15" s="407"/>
      <c r="BT15" s="407"/>
      <c r="BU15" s="408"/>
      <c r="BV15" s="406">
        <v>2788652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22.1</v>
      </c>
      <c r="AD16" s="531"/>
      <c r="AE16" s="531"/>
      <c r="AF16" s="531"/>
      <c r="AG16" s="532"/>
      <c r="AH16" s="530">
        <v>22.7</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10290114</v>
      </c>
      <c r="BO16" s="444"/>
      <c r="BP16" s="444"/>
      <c r="BQ16" s="444"/>
      <c r="BR16" s="444"/>
      <c r="BS16" s="444"/>
      <c r="BT16" s="444"/>
      <c r="BU16" s="445"/>
      <c r="BV16" s="443">
        <v>10427170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8504</v>
      </c>
      <c r="AD17" s="495"/>
      <c r="AE17" s="495"/>
      <c r="AF17" s="495"/>
      <c r="AG17" s="537"/>
      <c r="AH17" s="494">
        <v>9230</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3508123</v>
      </c>
      <c r="BO17" s="444"/>
      <c r="BP17" s="444"/>
      <c r="BQ17" s="444"/>
      <c r="BR17" s="444"/>
      <c r="BS17" s="444"/>
      <c r="BT17" s="444"/>
      <c r="BU17" s="445"/>
      <c r="BV17" s="443">
        <v>3460962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247.5</v>
      </c>
      <c r="M18" s="567"/>
      <c r="N18" s="567"/>
      <c r="O18" s="567"/>
      <c r="P18" s="567"/>
      <c r="Q18" s="567"/>
      <c r="R18" s="568"/>
      <c r="S18" s="568"/>
      <c r="T18" s="568"/>
      <c r="U18" s="568"/>
      <c r="V18" s="569"/>
      <c r="W18" s="461"/>
      <c r="X18" s="462"/>
      <c r="Y18" s="462"/>
      <c r="Z18" s="462"/>
      <c r="AA18" s="462"/>
      <c r="AB18" s="453"/>
      <c r="AC18" s="570">
        <v>70.3</v>
      </c>
      <c r="AD18" s="571"/>
      <c r="AE18" s="571"/>
      <c r="AF18" s="571"/>
      <c r="AG18" s="572"/>
      <c r="AH18" s="570">
        <v>68.400000000000006</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10587168</v>
      </c>
      <c r="BO18" s="444"/>
      <c r="BP18" s="444"/>
      <c r="BQ18" s="444"/>
      <c r="BR18" s="444"/>
      <c r="BS18" s="444"/>
      <c r="BT18" s="444"/>
      <c r="BU18" s="445"/>
      <c r="BV18" s="443">
        <v>10818075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114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13826251</v>
      </c>
      <c r="BO19" s="444"/>
      <c r="BP19" s="444"/>
      <c r="BQ19" s="444"/>
      <c r="BR19" s="444"/>
      <c r="BS19" s="444"/>
      <c r="BT19" s="444"/>
      <c r="BU19" s="445"/>
      <c r="BV19" s="443">
        <v>13629176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10852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22939459</v>
      </c>
      <c r="BO22" s="407"/>
      <c r="BP22" s="407"/>
      <c r="BQ22" s="407"/>
      <c r="BR22" s="407"/>
      <c r="BS22" s="407"/>
      <c r="BT22" s="407"/>
      <c r="BU22" s="408"/>
      <c r="BV22" s="406">
        <v>23422504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15296810</v>
      </c>
      <c r="BO23" s="444"/>
      <c r="BP23" s="444"/>
      <c r="BQ23" s="444"/>
      <c r="BR23" s="444"/>
      <c r="BS23" s="444"/>
      <c r="BT23" s="444"/>
      <c r="BU23" s="445"/>
      <c r="BV23" s="443">
        <v>15125833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6970</v>
      </c>
      <c r="R24" s="495"/>
      <c r="S24" s="495"/>
      <c r="T24" s="495"/>
      <c r="U24" s="495"/>
      <c r="V24" s="537"/>
      <c r="W24" s="589"/>
      <c r="X24" s="590"/>
      <c r="Y24" s="591"/>
      <c r="Z24" s="493" t="s">
        <v>172</v>
      </c>
      <c r="AA24" s="473"/>
      <c r="AB24" s="473"/>
      <c r="AC24" s="473"/>
      <c r="AD24" s="473"/>
      <c r="AE24" s="473"/>
      <c r="AF24" s="473"/>
      <c r="AG24" s="474"/>
      <c r="AH24" s="494">
        <v>325</v>
      </c>
      <c r="AI24" s="495"/>
      <c r="AJ24" s="495"/>
      <c r="AK24" s="495"/>
      <c r="AL24" s="537"/>
      <c r="AM24" s="494">
        <v>1053000</v>
      </c>
      <c r="AN24" s="495"/>
      <c r="AO24" s="495"/>
      <c r="AP24" s="495"/>
      <c r="AQ24" s="495"/>
      <c r="AR24" s="537"/>
      <c r="AS24" s="494">
        <v>3240</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16393222</v>
      </c>
      <c r="BO24" s="444"/>
      <c r="BP24" s="444"/>
      <c r="BQ24" s="444"/>
      <c r="BR24" s="444"/>
      <c r="BS24" s="444"/>
      <c r="BT24" s="444"/>
      <c r="BU24" s="445"/>
      <c r="BV24" s="443">
        <v>16286082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6120</v>
      </c>
      <c r="R25" s="495"/>
      <c r="S25" s="495"/>
      <c r="T25" s="495"/>
      <c r="U25" s="495"/>
      <c r="V25" s="537"/>
      <c r="W25" s="589"/>
      <c r="X25" s="590"/>
      <c r="Y25" s="591"/>
      <c r="Z25" s="493" t="s">
        <v>175</v>
      </c>
      <c r="AA25" s="473"/>
      <c r="AB25" s="473"/>
      <c r="AC25" s="473"/>
      <c r="AD25" s="473"/>
      <c r="AE25" s="473"/>
      <c r="AF25" s="473"/>
      <c r="AG25" s="474"/>
      <c r="AH25" s="494" t="s">
        <v>130</v>
      </c>
      <c r="AI25" s="495"/>
      <c r="AJ25" s="495"/>
      <c r="AK25" s="495"/>
      <c r="AL25" s="537"/>
      <c r="AM25" s="494" t="s">
        <v>130</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2467117</v>
      </c>
      <c r="BO25" s="407"/>
      <c r="BP25" s="407"/>
      <c r="BQ25" s="407"/>
      <c r="BR25" s="407"/>
      <c r="BS25" s="407"/>
      <c r="BT25" s="407"/>
      <c r="BU25" s="408"/>
      <c r="BV25" s="406">
        <v>947445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5130</v>
      </c>
      <c r="R26" s="495"/>
      <c r="S26" s="495"/>
      <c r="T26" s="495"/>
      <c r="U26" s="495"/>
      <c r="V26" s="537"/>
      <c r="W26" s="589"/>
      <c r="X26" s="590"/>
      <c r="Y26" s="591"/>
      <c r="Z26" s="493" t="s">
        <v>179</v>
      </c>
      <c r="AA26" s="595"/>
      <c r="AB26" s="595"/>
      <c r="AC26" s="595"/>
      <c r="AD26" s="595"/>
      <c r="AE26" s="595"/>
      <c r="AF26" s="595"/>
      <c r="AG26" s="596"/>
      <c r="AH26" s="494">
        <v>22</v>
      </c>
      <c r="AI26" s="495"/>
      <c r="AJ26" s="495"/>
      <c r="AK26" s="495"/>
      <c r="AL26" s="537"/>
      <c r="AM26" s="494">
        <v>63536</v>
      </c>
      <c r="AN26" s="495"/>
      <c r="AO26" s="495"/>
      <c r="AP26" s="495"/>
      <c r="AQ26" s="495"/>
      <c r="AR26" s="537"/>
      <c r="AS26" s="494">
        <v>2888</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4300</v>
      </c>
      <c r="R27" s="495"/>
      <c r="S27" s="495"/>
      <c r="T27" s="495"/>
      <c r="U27" s="495"/>
      <c r="V27" s="537"/>
      <c r="W27" s="589"/>
      <c r="X27" s="590"/>
      <c r="Y27" s="591"/>
      <c r="Z27" s="493" t="s">
        <v>182</v>
      </c>
      <c r="AA27" s="473"/>
      <c r="AB27" s="473"/>
      <c r="AC27" s="473"/>
      <c r="AD27" s="473"/>
      <c r="AE27" s="473"/>
      <c r="AF27" s="473"/>
      <c r="AG27" s="474"/>
      <c r="AH27" s="494">
        <v>13</v>
      </c>
      <c r="AI27" s="495"/>
      <c r="AJ27" s="495"/>
      <c r="AK27" s="495"/>
      <c r="AL27" s="537"/>
      <c r="AM27" s="494">
        <v>46208</v>
      </c>
      <c r="AN27" s="495"/>
      <c r="AO27" s="495"/>
      <c r="AP27" s="495"/>
      <c r="AQ27" s="495"/>
      <c r="AR27" s="537"/>
      <c r="AS27" s="494">
        <v>3554</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3600</v>
      </c>
      <c r="R28" s="495"/>
      <c r="S28" s="495"/>
      <c r="T28" s="495"/>
      <c r="U28" s="495"/>
      <c r="V28" s="537"/>
      <c r="W28" s="589"/>
      <c r="X28" s="590"/>
      <c r="Y28" s="591"/>
      <c r="Z28" s="493" t="s">
        <v>185</v>
      </c>
      <c r="AA28" s="473"/>
      <c r="AB28" s="473"/>
      <c r="AC28" s="473"/>
      <c r="AD28" s="473"/>
      <c r="AE28" s="473"/>
      <c r="AF28" s="473"/>
      <c r="AG28" s="474"/>
      <c r="AH28" s="494" t="s">
        <v>130</v>
      </c>
      <c r="AI28" s="495"/>
      <c r="AJ28" s="495"/>
      <c r="AK28" s="495"/>
      <c r="AL28" s="537"/>
      <c r="AM28" s="494" t="s">
        <v>176</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2032809</v>
      </c>
      <c r="BO28" s="407"/>
      <c r="BP28" s="407"/>
      <c r="BQ28" s="407"/>
      <c r="BR28" s="407"/>
      <c r="BS28" s="407"/>
      <c r="BT28" s="407"/>
      <c r="BU28" s="408"/>
      <c r="BV28" s="406">
        <v>2027673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12</v>
      </c>
      <c r="M29" s="495"/>
      <c r="N29" s="495"/>
      <c r="O29" s="495"/>
      <c r="P29" s="537"/>
      <c r="Q29" s="494">
        <v>3300</v>
      </c>
      <c r="R29" s="495"/>
      <c r="S29" s="495"/>
      <c r="T29" s="495"/>
      <c r="U29" s="495"/>
      <c r="V29" s="537"/>
      <c r="W29" s="592"/>
      <c r="X29" s="593"/>
      <c r="Y29" s="594"/>
      <c r="Z29" s="493" t="s">
        <v>188</v>
      </c>
      <c r="AA29" s="473"/>
      <c r="AB29" s="473"/>
      <c r="AC29" s="473"/>
      <c r="AD29" s="473"/>
      <c r="AE29" s="473"/>
      <c r="AF29" s="473"/>
      <c r="AG29" s="474"/>
      <c r="AH29" s="494">
        <v>338</v>
      </c>
      <c r="AI29" s="495"/>
      <c r="AJ29" s="495"/>
      <c r="AK29" s="495"/>
      <c r="AL29" s="537"/>
      <c r="AM29" s="494">
        <v>1099208</v>
      </c>
      <c r="AN29" s="495"/>
      <c r="AO29" s="495"/>
      <c r="AP29" s="495"/>
      <c r="AQ29" s="495"/>
      <c r="AR29" s="537"/>
      <c r="AS29" s="494">
        <v>3252</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109656</v>
      </c>
      <c r="BO29" s="444"/>
      <c r="BP29" s="444"/>
      <c r="BQ29" s="444"/>
      <c r="BR29" s="444"/>
      <c r="BS29" s="444"/>
      <c r="BT29" s="444"/>
      <c r="BU29" s="445"/>
      <c r="BV29" s="443">
        <v>110752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2636620</v>
      </c>
      <c r="BO30" s="563"/>
      <c r="BP30" s="563"/>
      <c r="BQ30" s="563"/>
      <c r="BR30" s="563"/>
      <c r="BS30" s="563"/>
      <c r="BT30" s="563"/>
      <c r="BU30" s="564"/>
      <c r="BV30" s="562">
        <v>2589861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198</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保養センター事業特別会計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宇陀衛生一部事務組合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宇陀市土地開発公社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病院事業特別会計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奈良県市町村総合事務組合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霊苑事業特別会計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IF('各会計、関係団体の財政状況及び健全化判断比率'!B33="","",'各会計、関係団体の財政状況及び健全化判断比率'!B33)</f>
        <v>介護老人保健施設事業特別会計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東宇陀環境衛生組合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IF('各会計、関係団体の財政状況及び健全化判断比率'!B34="","",'各会計、関係団体の財政状況及び健全化判断比率'!B34)</f>
        <v>水道事業特別会計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奈良広域水質検査センター組合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11</v>
      </c>
      <c r="AN38" s="633"/>
      <c r="AO38" s="634" t="str">
        <f>IF('各会計、関係団体の財政状況及び健全化判断比率'!B35="","",'各会計、関係団体の財政状況及び健全化判断比率'!B35)</f>
        <v>下水道事業特別会計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桜井宇陀広域連合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奈良県住宅新築資金等貸付回収管理組合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奈良県後期高齢者医療広域連合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奈良県広域消防組合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UqI8dRN1j2m0+uHDlUjtbpzeTfwd0wW06r+v5DbXt/Vq2+EL65uCM93QQ3aL6a9dy+jb0VRK6E0mJRvJ3Q8pQ==" saltValue="OEZishH9U1MRGA8u9HM2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2574677</v>
      </c>
      <c r="S5" s="649"/>
      <c r="T5" s="649"/>
      <c r="U5" s="649"/>
      <c r="V5" s="649"/>
      <c r="W5" s="649"/>
      <c r="X5" s="649"/>
      <c r="Y5" s="650"/>
      <c r="Z5" s="651">
        <v>12.9</v>
      </c>
      <c r="AA5" s="651"/>
      <c r="AB5" s="651"/>
      <c r="AC5" s="651"/>
      <c r="AD5" s="652">
        <v>2574677</v>
      </c>
      <c r="AE5" s="652"/>
      <c r="AF5" s="652"/>
      <c r="AG5" s="652"/>
      <c r="AH5" s="652"/>
      <c r="AI5" s="652"/>
      <c r="AJ5" s="652"/>
      <c r="AK5" s="652"/>
      <c r="AL5" s="653">
        <v>23.3</v>
      </c>
      <c r="AM5" s="654"/>
      <c r="AN5" s="654"/>
      <c r="AO5" s="655"/>
      <c r="AP5" s="645" t="s">
        <v>230</v>
      </c>
      <c r="AQ5" s="646"/>
      <c r="AR5" s="646"/>
      <c r="AS5" s="646"/>
      <c r="AT5" s="646"/>
      <c r="AU5" s="646"/>
      <c r="AV5" s="646"/>
      <c r="AW5" s="646"/>
      <c r="AX5" s="646"/>
      <c r="AY5" s="646"/>
      <c r="AZ5" s="646"/>
      <c r="BA5" s="646"/>
      <c r="BB5" s="646"/>
      <c r="BC5" s="646"/>
      <c r="BD5" s="646"/>
      <c r="BE5" s="646"/>
      <c r="BF5" s="647"/>
      <c r="BG5" s="659">
        <v>2574677</v>
      </c>
      <c r="BH5" s="660"/>
      <c r="BI5" s="660"/>
      <c r="BJ5" s="660"/>
      <c r="BK5" s="660"/>
      <c r="BL5" s="660"/>
      <c r="BM5" s="660"/>
      <c r="BN5" s="661"/>
      <c r="BO5" s="662">
        <v>100</v>
      </c>
      <c r="BP5" s="662"/>
      <c r="BQ5" s="662"/>
      <c r="BR5" s="662"/>
      <c r="BS5" s="663" t="s">
        <v>231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223</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219950</v>
      </c>
      <c r="S6" s="660"/>
      <c r="T6" s="660"/>
      <c r="U6" s="660"/>
      <c r="V6" s="660"/>
      <c r="W6" s="660"/>
      <c r="X6" s="660"/>
      <c r="Y6" s="661"/>
      <c r="Z6" s="662">
        <v>1.1000000000000001</v>
      </c>
      <c r="AA6" s="662"/>
      <c r="AB6" s="662"/>
      <c r="AC6" s="662"/>
      <c r="AD6" s="663">
        <v>219950</v>
      </c>
      <c r="AE6" s="663"/>
      <c r="AF6" s="663"/>
      <c r="AG6" s="663"/>
      <c r="AH6" s="663"/>
      <c r="AI6" s="663"/>
      <c r="AJ6" s="663"/>
      <c r="AK6" s="663"/>
      <c r="AL6" s="664">
        <v>2</v>
      </c>
      <c r="AM6" s="665"/>
      <c r="AN6" s="665"/>
      <c r="AO6" s="666"/>
      <c r="AP6" s="656" t="s">
        <v>236</v>
      </c>
      <c r="AQ6" s="657"/>
      <c r="AR6" s="657"/>
      <c r="AS6" s="657"/>
      <c r="AT6" s="657"/>
      <c r="AU6" s="657"/>
      <c r="AV6" s="657"/>
      <c r="AW6" s="657"/>
      <c r="AX6" s="657"/>
      <c r="AY6" s="657"/>
      <c r="AZ6" s="657"/>
      <c r="BA6" s="657"/>
      <c r="BB6" s="657"/>
      <c r="BC6" s="657"/>
      <c r="BD6" s="657"/>
      <c r="BE6" s="657"/>
      <c r="BF6" s="658"/>
      <c r="BG6" s="659">
        <v>2574677</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141444</v>
      </c>
      <c r="CS6" s="660"/>
      <c r="CT6" s="660"/>
      <c r="CU6" s="660"/>
      <c r="CV6" s="660"/>
      <c r="CW6" s="660"/>
      <c r="CX6" s="660"/>
      <c r="CY6" s="661"/>
      <c r="CZ6" s="653">
        <v>0.7</v>
      </c>
      <c r="DA6" s="654"/>
      <c r="DB6" s="654"/>
      <c r="DC6" s="670"/>
      <c r="DD6" s="668" t="s">
        <v>138</v>
      </c>
      <c r="DE6" s="660"/>
      <c r="DF6" s="660"/>
      <c r="DG6" s="660"/>
      <c r="DH6" s="660"/>
      <c r="DI6" s="660"/>
      <c r="DJ6" s="660"/>
      <c r="DK6" s="660"/>
      <c r="DL6" s="660"/>
      <c r="DM6" s="660"/>
      <c r="DN6" s="660"/>
      <c r="DO6" s="660"/>
      <c r="DP6" s="661"/>
      <c r="DQ6" s="668">
        <v>141444</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1455</v>
      </c>
      <c r="S7" s="660"/>
      <c r="T7" s="660"/>
      <c r="U7" s="660"/>
      <c r="V7" s="660"/>
      <c r="W7" s="660"/>
      <c r="X7" s="660"/>
      <c r="Y7" s="661"/>
      <c r="Z7" s="662">
        <v>0</v>
      </c>
      <c r="AA7" s="662"/>
      <c r="AB7" s="662"/>
      <c r="AC7" s="662"/>
      <c r="AD7" s="663">
        <v>1455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1143983</v>
      </c>
      <c r="BH7" s="660"/>
      <c r="BI7" s="660"/>
      <c r="BJ7" s="660"/>
      <c r="BK7" s="660"/>
      <c r="BL7" s="660"/>
      <c r="BM7" s="660"/>
      <c r="BN7" s="661"/>
      <c r="BO7" s="662">
        <v>44.4</v>
      </c>
      <c r="BP7" s="662"/>
      <c r="BQ7" s="662"/>
      <c r="BR7" s="662"/>
      <c r="BS7" s="663" t="s">
        <v>237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2915603</v>
      </c>
      <c r="CS7" s="660"/>
      <c r="CT7" s="660"/>
      <c r="CU7" s="660"/>
      <c r="CV7" s="660"/>
      <c r="CW7" s="660"/>
      <c r="CX7" s="660"/>
      <c r="CY7" s="661"/>
      <c r="CZ7" s="662">
        <v>15</v>
      </c>
      <c r="DA7" s="662"/>
      <c r="DB7" s="662"/>
      <c r="DC7" s="662"/>
      <c r="DD7" s="668">
        <v>36646</v>
      </c>
      <c r="DE7" s="660"/>
      <c r="DF7" s="660"/>
      <c r="DG7" s="660"/>
      <c r="DH7" s="660"/>
      <c r="DI7" s="660"/>
      <c r="DJ7" s="660"/>
      <c r="DK7" s="660"/>
      <c r="DL7" s="660"/>
      <c r="DM7" s="660"/>
      <c r="DN7" s="660"/>
      <c r="DO7" s="660"/>
      <c r="DP7" s="661"/>
      <c r="DQ7" s="668">
        <v>2130979</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30751</v>
      </c>
      <c r="S8" s="660"/>
      <c r="T8" s="660"/>
      <c r="U8" s="660"/>
      <c r="V8" s="660"/>
      <c r="W8" s="660"/>
      <c r="X8" s="660"/>
      <c r="Y8" s="661"/>
      <c r="Z8" s="662">
        <v>0.2</v>
      </c>
      <c r="AA8" s="662"/>
      <c r="AB8" s="662"/>
      <c r="AC8" s="662"/>
      <c r="AD8" s="663">
        <v>30751</v>
      </c>
      <c r="AE8" s="663"/>
      <c r="AF8" s="663"/>
      <c r="AG8" s="663"/>
      <c r="AH8" s="663"/>
      <c r="AI8" s="663"/>
      <c r="AJ8" s="663"/>
      <c r="AK8" s="663"/>
      <c r="AL8" s="664">
        <v>0.3</v>
      </c>
      <c r="AM8" s="665"/>
      <c r="AN8" s="665"/>
      <c r="AO8" s="666"/>
      <c r="AP8" s="656" t="s">
        <v>243</v>
      </c>
      <c r="AQ8" s="657"/>
      <c r="AR8" s="657"/>
      <c r="AS8" s="657"/>
      <c r="AT8" s="657"/>
      <c r="AU8" s="657"/>
      <c r="AV8" s="657"/>
      <c r="AW8" s="657"/>
      <c r="AX8" s="657"/>
      <c r="AY8" s="657"/>
      <c r="AZ8" s="657"/>
      <c r="BA8" s="657"/>
      <c r="BB8" s="657"/>
      <c r="BC8" s="657"/>
      <c r="BD8" s="657"/>
      <c r="BE8" s="657"/>
      <c r="BF8" s="658"/>
      <c r="BG8" s="659">
        <v>45202</v>
      </c>
      <c r="BH8" s="660"/>
      <c r="BI8" s="660"/>
      <c r="BJ8" s="660"/>
      <c r="BK8" s="660"/>
      <c r="BL8" s="660"/>
      <c r="BM8" s="660"/>
      <c r="BN8" s="661"/>
      <c r="BO8" s="662">
        <v>1.8</v>
      </c>
      <c r="BP8" s="662"/>
      <c r="BQ8" s="662"/>
      <c r="BR8" s="662"/>
      <c r="BS8" s="663" t="s">
        <v>237</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5530879</v>
      </c>
      <c r="CS8" s="660"/>
      <c r="CT8" s="660"/>
      <c r="CU8" s="660"/>
      <c r="CV8" s="660"/>
      <c r="CW8" s="660"/>
      <c r="CX8" s="660"/>
      <c r="CY8" s="661"/>
      <c r="CZ8" s="662">
        <v>28.4</v>
      </c>
      <c r="DA8" s="662"/>
      <c r="DB8" s="662"/>
      <c r="DC8" s="662"/>
      <c r="DD8" s="668">
        <v>163141</v>
      </c>
      <c r="DE8" s="660"/>
      <c r="DF8" s="660"/>
      <c r="DG8" s="660"/>
      <c r="DH8" s="660"/>
      <c r="DI8" s="660"/>
      <c r="DJ8" s="660"/>
      <c r="DK8" s="660"/>
      <c r="DL8" s="660"/>
      <c r="DM8" s="660"/>
      <c r="DN8" s="660"/>
      <c r="DO8" s="660"/>
      <c r="DP8" s="661"/>
      <c r="DQ8" s="668">
        <v>2952006</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21407</v>
      </c>
      <c r="S9" s="660"/>
      <c r="T9" s="660"/>
      <c r="U9" s="660"/>
      <c r="V9" s="660"/>
      <c r="W9" s="660"/>
      <c r="X9" s="660"/>
      <c r="Y9" s="661"/>
      <c r="Z9" s="662">
        <v>0.1</v>
      </c>
      <c r="AA9" s="662"/>
      <c r="AB9" s="662"/>
      <c r="AC9" s="662"/>
      <c r="AD9" s="663">
        <v>21407</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1009402</v>
      </c>
      <c r="BH9" s="660"/>
      <c r="BI9" s="660"/>
      <c r="BJ9" s="660"/>
      <c r="BK9" s="660"/>
      <c r="BL9" s="660"/>
      <c r="BM9" s="660"/>
      <c r="BN9" s="661"/>
      <c r="BO9" s="662">
        <v>39.200000000000003</v>
      </c>
      <c r="BP9" s="662"/>
      <c r="BQ9" s="662"/>
      <c r="BR9" s="662"/>
      <c r="BS9" s="663" t="s">
        <v>138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2580615</v>
      </c>
      <c r="CS9" s="660"/>
      <c r="CT9" s="660"/>
      <c r="CU9" s="660"/>
      <c r="CV9" s="660"/>
      <c r="CW9" s="660"/>
      <c r="CX9" s="660"/>
      <c r="CY9" s="661"/>
      <c r="CZ9" s="662">
        <v>13.2</v>
      </c>
      <c r="DA9" s="662"/>
      <c r="DB9" s="662"/>
      <c r="DC9" s="662"/>
      <c r="DD9" s="668">
        <v>383874</v>
      </c>
      <c r="DE9" s="660"/>
      <c r="DF9" s="660"/>
      <c r="DG9" s="660"/>
      <c r="DH9" s="660"/>
      <c r="DI9" s="660"/>
      <c r="DJ9" s="660"/>
      <c r="DK9" s="660"/>
      <c r="DL9" s="660"/>
      <c r="DM9" s="660"/>
      <c r="DN9" s="660"/>
      <c r="DO9" s="660"/>
      <c r="DP9" s="661"/>
      <c r="DQ9" s="668">
        <v>1627992</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138</v>
      </c>
      <c r="S10" s="660"/>
      <c r="T10" s="660"/>
      <c r="U10" s="660"/>
      <c r="V10" s="660"/>
      <c r="W10" s="660"/>
      <c r="X10" s="660"/>
      <c r="Y10" s="661"/>
      <c r="Z10" s="662" t="s">
        <v>237</v>
      </c>
      <c r="AA10" s="662"/>
      <c r="AB10" s="662"/>
      <c r="AC10" s="662"/>
      <c r="AD10" s="663" t="s">
        <v>138</v>
      </c>
      <c r="AE10" s="663"/>
      <c r="AF10" s="663"/>
      <c r="AG10" s="663"/>
      <c r="AH10" s="663"/>
      <c r="AI10" s="663"/>
      <c r="AJ10" s="663"/>
      <c r="AK10" s="663"/>
      <c r="AL10" s="664" t="s">
        <v>138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49333</v>
      </c>
      <c r="BH10" s="660"/>
      <c r="BI10" s="660"/>
      <c r="BJ10" s="660"/>
      <c r="BK10" s="660"/>
      <c r="BL10" s="660"/>
      <c r="BM10" s="660"/>
      <c r="BN10" s="661"/>
      <c r="BO10" s="662">
        <v>1.9</v>
      </c>
      <c r="BP10" s="662"/>
      <c r="BQ10" s="662"/>
      <c r="BR10" s="662"/>
      <c r="BS10" s="663" t="s">
        <v>138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138</v>
      </c>
      <c r="CS10" s="660"/>
      <c r="CT10" s="660"/>
      <c r="CU10" s="660"/>
      <c r="CV10" s="660"/>
      <c r="CW10" s="660"/>
      <c r="CX10" s="660"/>
      <c r="CY10" s="661"/>
      <c r="CZ10" s="662" t="s">
        <v>138</v>
      </c>
      <c r="DA10" s="662"/>
      <c r="DB10" s="662"/>
      <c r="DC10" s="662"/>
      <c r="DD10" s="668" t="s">
        <v>138</v>
      </c>
      <c r="DE10" s="660"/>
      <c r="DF10" s="660"/>
      <c r="DG10" s="660"/>
      <c r="DH10" s="660"/>
      <c r="DI10" s="660"/>
      <c r="DJ10" s="660"/>
      <c r="DK10" s="660"/>
      <c r="DL10" s="660"/>
      <c r="DM10" s="660"/>
      <c r="DN10" s="660"/>
      <c r="DO10" s="660"/>
      <c r="DP10" s="661"/>
      <c r="DQ10" s="668" t="s">
        <v>237</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604582</v>
      </c>
      <c r="S11" s="660"/>
      <c r="T11" s="660"/>
      <c r="U11" s="660"/>
      <c r="V11" s="660"/>
      <c r="W11" s="660"/>
      <c r="X11" s="660"/>
      <c r="Y11" s="661"/>
      <c r="Z11" s="664">
        <v>3</v>
      </c>
      <c r="AA11" s="665"/>
      <c r="AB11" s="665"/>
      <c r="AC11" s="671"/>
      <c r="AD11" s="668">
        <v>604582</v>
      </c>
      <c r="AE11" s="660"/>
      <c r="AF11" s="660"/>
      <c r="AG11" s="660"/>
      <c r="AH11" s="660"/>
      <c r="AI11" s="660"/>
      <c r="AJ11" s="660"/>
      <c r="AK11" s="661"/>
      <c r="AL11" s="664">
        <v>5.5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40046</v>
      </c>
      <c r="BH11" s="660"/>
      <c r="BI11" s="660"/>
      <c r="BJ11" s="660"/>
      <c r="BK11" s="660"/>
      <c r="BL11" s="660"/>
      <c r="BM11" s="660"/>
      <c r="BN11" s="661"/>
      <c r="BO11" s="662">
        <v>1.6</v>
      </c>
      <c r="BP11" s="662"/>
      <c r="BQ11" s="662"/>
      <c r="BR11" s="662"/>
      <c r="BS11" s="663" t="s">
        <v>138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644572</v>
      </c>
      <c r="CS11" s="660"/>
      <c r="CT11" s="660"/>
      <c r="CU11" s="660"/>
      <c r="CV11" s="660"/>
      <c r="CW11" s="660"/>
      <c r="CX11" s="660"/>
      <c r="CY11" s="661"/>
      <c r="CZ11" s="662">
        <v>3.3</v>
      </c>
      <c r="DA11" s="662"/>
      <c r="DB11" s="662"/>
      <c r="DC11" s="662"/>
      <c r="DD11" s="668">
        <v>222384</v>
      </c>
      <c r="DE11" s="660"/>
      <c r="DF11" s="660"/>
      <c r="DG11" s="660"/>
      <c r="DH11" s="660"/>
      <c r="DI11" s="660"/>
      <c r="DJ11" s="660"/>
      <c r="DK11" s="660"/>
      <c r="DL11" s="660"/>
      <c r="DM11" s="660"/>
      <c r="DN11" s="660"/>
      <c r="DO11" s="660"/>
      <c r="DP11" s="661"/>
      <c r="DQ11" s="668">
        <v>286017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60852</v>
      </c>
      <c r="S12" s="660"/>
      <c r="T12" s="660"/>
      <c r="U12" s="660"/>
      <c r="V12" s="660"/>
      <c r="W12" s="660"/>
      <c r="X12" s="660"/>
      <c r="Y12" s="661"/>
      <c r="Z12" s="662">
        <v>0.3</v>
      </c>
      <c r="AA12" s="662"/>
      <c r="AB12" s="662"/>
      <c r="AC12" s="662"/>
      <c r="AD12" s="663">
        <v>60852</v>
      </c>
      <c r="AE12" s="663"/>
      <c r="AF12" s="663"/>
      <c r="AG12" s="663"/>
      <c r="AH12" s="663"/>
      <c r="AI12" s="663"/>
      <c r="AJ12" s="663"/>
      <c r="AK12" s="663"/>
      <c r="AL12" s="664">
        <v>0.5</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1149678</v>
      </c>
      <c r="BH12" s="660"/>
      <c r="BI12" s="660"/>
      <c r="BJ12" s="660"/>
      <c r="BK12" s="660"/>
      <c r="BL12" s="660"/>
      <c r="BM12" s="660"/>
      <c r="BN12" s="661"/>
      <c r="BO12" s="662">
        <v>44.7</v>
      </c>
      <c r="BP12" s="662"/>
      <c r="BQ12" s="662"/>
      <c r="BR12" s="662"/>
      <c r="BS12" s="663" t="s">
        <v>138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913522</v>
      </c>
      <c r="CS12" s="660"/>
      <c r="CT12" s="660"/>
      <c r="CU12" s="660"/>
      <c r="CV12" s="660"/>
      <c r="CW12" s="660"/>
      <c r="CX12" s="660"/>
      <c r="CY12" s="661"/>
      <c r="CZ12" s="662">
        <v>4.7</v>
      </c>
      <c r="DA12" s="662"/>
      <c r="DB12" s="662"/>
      <c r="DC12" s="662"/>
      <c r="DD12" s="668">
        <v>149701</v>
      </c>
      <c r="DE12" s="660"/>
      <c r="DF12" s="660"/>
      <c r="DG12" s="660"/>
      <c r="DH12" s="660"/>
      <c r="DI12" s="660"/>
      <c r="DJ12" s="660"/>
      <c r="DK12" s="660"/>
      <c r="DL12" s="660"/>
      <c r="DM12" s="660"/>
      <c r="DN12" s="660"/>
      <c r="DO12" s="660"/>
      <c r="DP12" s="661"/>
      <c r="DQ12" s="668">
        <v>605738</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138</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1149657</v>
      </c>
      <c r="BH13" s="660"/>
      <c r="BI13" s="660"/>
      <c r="BJ13" s="660"/>
      <c r="BK13" s="660"/>
      <c r="BL13" s="660"/>
      <c r="BM13" s="660"/>
      <c r="BN13" s="661"/>
      <c r="BO13" s="662">
        <v>44.7</v>
      </c>
      <c r="BP13" s="662"/>
      <c r="BQ13" s="662"/>
      <c r="BR13" s="662"/>
      <c r="BS13" s="663" t="s">
        <v>138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1291579</v>
      </c>
      <c r="CS13" s="660"/>
      <c r="CT13" s="660"/>
      <c r="CU13" s="660"/>
      <c r="CV13" s="660"/>
      <c r="CW13" s="660"/>
      <c r="CX13" s="660"/>
      <c r="CY13" s="661"/>
      <c r="CZ13" s="662">
        <v>6.6</v>
      </c>
      <c r="DA13" s="662"/>
      <c r="DB13" s="662"/>
      <c r="DC13" s="662"/>
      <c r="DD13" s="668">
        <v>390794</v>
      </c>
      <c r="DE13" s="660"/>
      <c r="DF13" s="660"/>
      <c r="DG13" s="660"/>
      <c r="DH13" s="660"/>
      <c r="DI13" s="660"/>
      <c r="DJ13" s="660"/>
      <c r="DK13" s="660"/>
      <c r="DL13" s="660"/>
      <c r="DM13" s="660"/>
      <c r="DN13" s="660"/>
      <c r="DO13" s="660"/>
      <c r="DP13" s="661"/>
      <c r="DQ13" s="668">
        <v>815216</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889</v>
      </c>
      <c r="S14" s="660"/>
      <c r="T14" s="660"/>
      <c r="U14" s="660"/>
      <c r="V14" s="660"/>
      <c r="W14" s="660"/>
      <c r="X14" s="660"/>
      <c r="Y14" s="661"/>
      <c r="Z14" s="662">
        <v>0</v>
      </c>
      <c r="AA14" s="662"/>
      <c r="AB14" s="662"/>
      <c r="AC14" s="662"/>
      <c r="AD14" s="663">
        <v>889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114653</v>
      </c>
      <c r="BH14" s="660"/>
      <c r="BI14" s="660"/>
      <c r="BJ14" s="660"/>
      <c r="BK14" s="660"/>
      <c r="BL14" s="660"/>
      <c r="BM14" s="660"/>
      <c r="BN14" s="661"/>
      <c r="BO14" s="662">
        <v>4.5</v>
      </c>
      <c r="BP14" s="662"/>
      <c r="BQ14" s="662"/>
      <c r="BR14" s="662"/>
      <c r="BS14" s="663" t="s">
        <v>138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1167556</v>
      </c>
      <c r="CS14" s="660"/>
      <c r="CT14" s="660"/>
      <c r="CU14" s="660"/>
      <c r="CV14" s="660"/>
      <c r="CW14" s="660"/>
      <c r="CX14" s="660"/>
      <c r="CY14" s="661"/>
      <c r="CZ14" s="662">
        <v>6</v>
      </c>
      <c r="DA14" s="662"/>
      <c r="DB14" s="662"/>
      <c r="DC14" s="662"/>
      <c r="DD14" s="668">
        <v>68352</v>
      </c>
      <c r="DE14" s="660"/>
      <c r="DF14" s="660"/>
      <c r="DG14" s="660"/>
      <c r="DH14" s="660"/>
      <c r="DI14" s="660"/>
      <c r="DJ14" s="660"/>
      <c r="DK14" s="660"/>
      <c r="DL14" s="660"/>
      <c r="DM14" s="660"/>
      <c r="DN14" s="660"/>
      <c r="DO14" s="660"/>
      <c r="DP14" s="661"/>
      <c r="DQ14" s="668">
        <v>1056566</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138</v>
      </c>
      <c r="S15" s="660"/>
      <c r="T15" s="660"/>
      <c r="U15" s="660"/>
      <c r="V15" s="660"/>
      <c r="W15" s="660"/>
      <c r="X15" s="660"/>
      <c r="Y15" s="661"/>
      <c r="Z15" s="662" t="s">
        <v>138</v>
      </c>
      <c r="AA15" s="662"/>
      <c r="AB15" s="662"/>
      <c r="AC15" s="662"/>
      <c r="AD15" s="663" t="s">
        <v>237</v>
      </c>
      <c r="AE15" s="663"/>
      <c r="AF15" s="663"/>
      <c r="AG15" s="663"/>
      <c r="AH15" s="663"/>
      <c r="AI15" s="663"/>
      <c r="AJ15" s="663"/>
      <c r="AK15" s="663"/>
      <c r="AL15" s="664" t="s">
        <v>237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166363</v>
      </c>
      <c r="BH15" s="660"/>
      <c r="BI15" s="660"/>
      <c r="BJ15" s="660"/>
      <c r="BK15" s="660"/>
      <c r="BL15" s="660"/>
      <c r="BM15" s="660"/>
      <c r="BN15" s="661"/>
      <c r="BO15" s="662">
        <v>6.5</v>
      </c>
      <c r="BP15" s="662"/>
      <c r="BQ15" s="662"/>
      <c r="BR15" s="662"/>
      <c r="BS15" s="663" t="s">
        <v>237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1744089</v>
      </c>
      <c r="CS15" s="660"/>
      <c r="CT15" s="660"/>
      <c r="CU15" s="660"/>
      <c r="CV15" s="660"/>
      <c r="CW15" s="660"/>
      <c r="CX15" s="660"/>
      <c r="CY15" s="661"/>
      <c r="CZ15" s="662">
        <v>9</v>
      </c>
      <c r="DA15" s="662"/>
      <c r="DB15" s="662"/>
      <c r="DC15" s="662"/>
      <c r="DD15" s="668">
        <v>302084</v>
      </c>
      <c r="DE15" s="660"/>
      <c r="DF15" s="660"/>
      <c r="DG15" s="660"/>
      <c r="DH15" s="660"/>
      <c r="DI15" s="660"/>
      <c r="DJ15" s="660"/>
      <c r="DK15" s="660"/>
      <c r="DL15" s="660"/>
      <c r="DM15" s="660"/>
      <c r="DN15" s="660"/>
      <c r="DO15" s="660"/>
      <c r="DP15" s="661"/>
      <c r="DQ15" s="668">
        <v>1203989</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24216</v>
      </c>
      <c r="S16" s="660"/>
      <c r="T16" s="660"/>
      <c r="U16" s="660"/>
      <c r="V16" s="660"/>
      <c r="W16" s="660"/>
      <c r="X16" s="660"/>
      <c r="Y16" s="661"/>
      <c r="Z16" s="662">
        <v>0.1</v>
      </c>
      <c r="AA16" s="662"/>
      <c r="AB16" s="662"/>
      <c r="AC16" s="662"/>
      <c r="AD16" s="663">
        <v>24216</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3" t="s">
        <v>138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56265</v>
      </c>
      <c r="CS16" s="660"/>
      <c r="CT16" s="660"/>
      <c r="CU16" s="660"/>
      <c r="CV16" s="660"/>
      <c r="CW16" s="660"/>
      <c r="CX16" s="660"/>
      <c r="CY16" s="661"/>
      <c r="CZ16" s="662">
        <v>0.3</v>
      </c>
      <c r="DA16" s="662"/>
      <c r="DB16" s="662"/>
      <c r="DC16" s="662"/>
      <c r="DD16" s="668" t="s">
        <v>138</v>
      </c>
      <c r="DE16" s="660"/>
      <c r="DF16" s="660"/>
      <c r="DG16" s="660"/>
      <c r="DH16" s="660"/>
      <c r="DI16" s="660"/>
      <c r="DJ16" s="660"/>
      <c r="DK16" s="660"/>
      <c r="DL16" s="660"/>
      <c r="DM16" s="660"/>
      <c r="DN16" s="660"/>
      <c r="DO16" s="660"/>
      <c r="DP16" s="661"/>
      <c r="DQ16" s="668">
        <v>13102</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26446</v>
      </c>
      <c r="S17" s="660"/>
      <c r="T17" s="660"/>
      <c r="U17" s="660"/>
      <c r="V17" s="660"/>
      <c r="W17" s="660"/>
      <c r="X17" s="660"/>
      <c r="Y17" s="661"/>
      <c r="Z17" s="662">
        <v>0.1</v>
      </c>
      <c r="AA17" s="662"/>
      <c r="AB17" s="662"/>
      <c r="AC17" s="662"/>
      <c r="AD17" s="663">
        <v>26446</v>
      </c>
      <c r="AE17" s="663"/>
      <c r="AF17" s="663"/>
      <c r="AG17" s="663"/>
      <c r="AH17" s="663"/>
      <c r="AI17" s="663"/>
      <c r="AJ17" s="663"/>
      <c r="AK17" s="663"/>
      <c r="AL17" s="664">
        <v>0.2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138</v>
      </c>
      <c r="BP17" s="662"/>
      <c r="BQ17" s="662"/>
      <c r="BR17" s="662"/>
      <c r="BS17" s="663" t="s">
        <v>237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2494598</v>
      </c>
      <c r="CS17" s="660"/>
      <c r="CT17" s="660"/>
      <c r="CU17" s="660"/>
      <c r="CV17" s="660"/>
      <c r="CW17" s="660"/>
      <c r="CX17" s="660"/>
      <c r="CY17" s="661"/>
      <c r="CZ17" s="662">
        <v>12.8</v>
      </c>
      <c r="DA17" s="662"/>
      <c r="DB17" s="662"/>
      <c r="DC17" s="662"/>
      <c r="DD17" s="668" t="s">
        <v>237</v>
      </c>
      <c r="DE17" s="660"/>
      <c r="DF17" s="660"/>
      <c r="DG17" s="660"/>
      <c r="DH17" s="660"/>
      <c r="DI17" s="660"/>
      <c r="DJ17" s="660"/>
      <c r="DK17" s="660"/>
      <c r="DL17" s="660"/>
      <c r="DM17" s="660"/>
      <c r="DN17" s="660"/>
      <c r="DO17" s="660"/>
      <c r="DP17" s="661"/>
      <c r="DQ17" s="668">
        <v>2464918</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10937</v>
      </c>
      <c r="S18" s="660"/>
      <c r="T18" s="660"/>
      <c r="U18" s="660"/>
      <c r="V18" s="660"/>
      <c r="W18" s="660"/>
      <c r="X18" s="660"/>
      <c r="Y18" s="661"/>
      <c r="Z18" s="662">
        <v>0.1</v>
      </c>
      <c r="AA18" s="662"/>
      <c r="AB18" s="662"/>
      <c r="AC18" s="662"/>
      <c r="AD18" s="663">
        <v>10937</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138</v>
      </c>
      <c r="BP18" s="662"/>
      <c r="BQ18" s="662"/>
      <c r="BR18" s="662"/>
      <c r="BS18" s="663" t="s">
        <v>138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138</v>
      </c>
      <c r="CS18" s="660"/>
      <c r="CT18" s="660"/>
      <c r="CU18" s="660"/>
      <c r="CV18" s="660"/>
      <c r="CW18" s="660"/>
      <c r="CX18" s="660"/>
      <c r="CY18" s="661"/>
      <c r="CZ18" s="662" t="s">
        <v>237</v>
      </c>
      <c r="DA18" s="662"/>
      <c r="DB18" s="662"/>
      <c r="DC18" s="662"/>
      <c r="DD18" s="668" t="s">
        <v>138</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10749</v>
      </c>
      <c r="S19" s="660"/>
      <c r="T19" s="660"/>
      <c r="U19" s="660"/>
      <c r="V19" s="660"/>
      <c r="W19" s="660"/>
      <c r="X19" s="660"/>
      <c r="Y19" s="661"/>
      <c r="Z19" s="662">
        <v>0.1</v>
      </c>
      <c r="AA19" s="662"/>
      <c r="AB19" s="662"/>
      <c r="AC19" s="662"/>
      <c r="AD19" s="663">
        <v>10749</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237</v>
      </c>
      <c r="BP19" s="662"/>
      <c r="BQ19" s="662"/>
      <c r="BR19" s="662"/>
      <c r="BS19" s="663" t="s">
        <v>138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237</v>
      </c>
      <c r="DA19" s="662"/>
      <c r="DB19" s="662"/>
      <c r="DC19" s="662"/>
      <c r="DD19" s="668" t="s">
        <v>138</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188</v>
      </c>
      <c r="S20" s="660"/>
      <c r="T20" s="660"/>
      <c r="U20" s="660"/>
      <c r="V20" s="660"/>
      <c r="W20" s="660"/>
      <c r="X20" s="660"/>
      <c r="Y20" s="661"/>
      <c r="Z20" s="662">
        <v>0</v>
      </c>
      <c r="AA20" s="662"/>
      <c r="AB20" s="662"/>
      <c r="AC20" s="662"/>
      <c r="AD20" s="663">
        <v>188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138</v>
      </c>
      <c r="BH20" s="660"/>
      <c r="BI20" s="660"/>
      <c r="BJ20" s="660"/>
      <c r="BK20" s="660"/>
      <c r="BL20" s="660"/>
      <c r="BM20" s="660"/>
      <c r="BN20" s="661"/>
      <c r="BO20" s="662" t="s">
        <v>138</v>
      </c>
      <c r="BP20" s="662"/>
      <c r="BQ20" s="662"/>
      <c r="BR20" s="662"/>
      <c r="BS20" s="663" t="s">
        <v>138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19480722</v>
      </c>
      <c r="CS20" s="660"/>
      <c r="CT20" s="660"/>
      <c r="CU20" s="660"/>
      <c r="CV20" s="660"/>
      <c r="CW20" s="660"/>
      <c r="CX20" s="660"/>
      <c r="CY20" s="661"/>
      <c r="CZ20" s="662">
        <v>100</v>
      </c>
      <c r="DA20" s="662"/>
      <c r="DB20" s="662"/>
      <c r="DC20" s="662"/>
      <c r="DD20" s="668">
        <v>1716976</v>
      </c>
      <c r="DE20" s="660"/>
      <c r="DF20" s="660"/>
      <c r="DG20" s="660"/>
      <c r="DH20" s="660"/>
      <c r="DI20" s="660"/>
      <c r="DJ20" s="660"/>
      <c r="DK20" s="660"/>
      <c r="DL20" s="660"/>
      <c r="DM20" s="660"/>
      <c r="DN20" s="660"/>
      <c r="DO20" s="660"/>
      <c r="DP20" s="661"/>
      <c r="DQ20" s="668">
        <v>13297967</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8580162</v>
      </c>
      <c r="S21" s="660"/>
      <c r="T21" s="660"/>
      <c r="U21" s="660"/>
      <c r="V21" s="660"/>
      <c r="W21" s="660"/>
      <c r="X21" s="660"/>
      <c r="Y21" s="661"/>
      <c r="Z21" s="662">
        <v>42.9</v>
      </c>
      <c r="AA21" s="662"/>
      <c r="AB21" s="662"/>
      <c r="AC21" s="662"/>
      <c r="AD21" s="663">
        <v>7460223</v>
      </c>
      <c r="AE21" s="663"/>
      <c r="AF21" s="663"/>
      <c r="AG21" s="663"/>
      <c r="AH21" s="663"/>
      <c r="AI21" s="663"/>
      <c r="AJ21" s="663"/>
      <c r="AK21" s="663"/>
      <c r="AL21" s="664">
        <v>67.400000000000006</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138</v>
      </c>
      <c r="BH21" s="660"/>
      <c r="BI21" s="660"/>
      <c r="BJ21" s="660"/>
      <c r="BK21" s="660"/>
      <c r="BL21" s="660"/>
      <c r="BM21" s="660"/>
      <c r="BN21" s="661"/>
      <c r="BO21" s="662" t="s">
        <v>138</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7460223</v>
      </c>
      <c r="S22" s="660"/>
      <c r="T22" s="660"/>
      <c r="U22" s="660"/>
      <c r="V22" s="660"/>
      <c r="W22" s="660"/>
      <c r="X22" s="660"/>
      <c r="Y22" s="661"/>
      <c r="Z22" s="662">
        <v>37.299999999999997</v>
      </c>
      <c r="AA22" s="662"/>
      <c r="AB22" s="662"/>
      <c r="AC22" s="662"/>
      <c r="AD22" s="663">
        <v>7460223</v>
      </c>
      <c r="AE22" s="663"/>
      <c r="AF22" s="663"/>
      <c r="AG22" s="663"/>
      <c r="AH22" s="663"/>
      <c r="AI22" s="663"/>
      <c r="AJ22" s="663"/>
      <c r="AK22" s="663"/>
      <c r="AL22" s="664">
        <v>67.400000000000006</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237</v>
      </c>
      <c r="BP22" s="662"/>
      <c r="BQ22" s="662"/>
      <c r="BR22" s="662"/>
      <c r="BS22" s="663" t="s">
        <v>138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1119939</v>
      </c>
      <c r="S23" s="660"/>
      <c r="T23" s="660"/>
      <c r="U23" s="660"/>
      <c r="V23" s="660"/>
      <c r="W23" s="660"/>
      <c r="X23" s="660"/>
      <c r="Y23" s="661"/>
      <c r="Z23" s="662">
        <v>5.6</v>
      </c>
      <c r="AA23" s="662"/>
      <c r="AB23" s="662"/>
      <c r="AC23" s="662"/>
      <c r="AD23" s="663" t="s">
        <v>138</v>
      </c>
      <c r="AE23" s="663"/>
      <c r="AF23" s="663"/>
      <c r="AG23" s="663"/>
      <c r="AH23" s="663"/>
      <c r="AI23" s="663"/>
      <c r="AJ23" s="663"/>
      <c r="AK23" s="663"/>
      <c r="AL23" s="664" t="s">
        <v>138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138</v>
      </c>
      <c r="BP23" s="662"/>
      <c r="BQ23" s="662"/>
      <c r="BR23" s="662"/>
      <c r="BS23" s="663" t="s">
        <v>138</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138</v>
      </c>
      <c r="S24" s="660"/>
      <c r="T24" s="660"/>
      <c r="U24" s="660"/>
      <c r="V24" s="660"/>
      <c r="W24" s="660"/>
      <c r="X24" s="660"/>
      <c r="Y24" s="661"/>
      <c r="Z24" s="662" t="s">
        <v>138</v>
      </c>
      <c r="AA24" s="662"/>
      <c r="AB24" s="662"/>
      <c r="AC24" s="662"/>
      <c r="AD24" s="663" t="s">
        <v>138</v>
      </c>
      <c r="AE24" s="663"/>
      <c r="AF24" s="663"/>
      <c r="AG24" s="663"/>
      <c r="AH24" s="663"/>
      <c r="AI24" s="663"/>
      <c r="AJ24" s="663"/>
      <c r="AK24" s="663"/>
      <c r="AL24" s="664" t="s">
        <v>138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138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8697773</v>
      </c>
      <c r="CS24" s="649"/>
      <c r="CT24" s="649"/>
      <c r="CU24" s="649"/>
      <c r="CV24" s="649"/>
      <c r="CW24" s="649"/>
      <c r="CX24" s="649"/>
      <c r="CY24" s="650"/>
      <c r="CZ24" s="653">
        <v>44.6</v>
      </c>
      <c r="DA24" s="654"/>
      <c r="DB24" s="654"/>
      <c r="DC24" s="670"/>
      <c r="DD24" s="689">
        <v>6470263</v>
      </c>
      <c r="DE24" s="649"/>
      <c r="DF24" s="649"/>
      <c r="DG24" s="649"/>
      <c r="DH24" s="649"/>
      <c r="DI24" s="649"/>
      <c r="DJ24" s="649"/>
      <c r="DK24" s="650"/>
      <c r="DL24" s="689">
        <v>5956999</v>
      </c>
      <c r="DM24" s="649"/>
      <c r="DN24" s="649"/>
      <c r="DO24" s="649"/>
      <c r="DP24" s="649"/>
      <c r="DQ24" s="649"/>
      <c r="DR24" s="649"/>
      <c r="DS24" s="649"/>
      <c r="DT24" s="649"/>
      <c r="DU24" s="649"/>
      <c r="DV24" s="650"/>
      <c r="DW24" s="653">
        <v>53.3</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12156324</v>
      </c>
      <c r="S25" s="660"/>
      <c r="T25" s="660"/>
      <c r="U25" s="660"/>
      <c r="V25" s="660"/>
      <c r="W25" s="660"/>
      <c r="X25" s="660"/>
      <c r="Y25" s="661"/>
      <c r="Z25" s="662">
        <v>60.8</v>
      </c>
      <c r="AA25" s="662"/>
      <c r="AB25" s="662"/>
      <c r="AC25" s="662"/>
      <c r="AD25" s="663">
        <v>11036385</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3423560</v>
      </c>
      <c r="CS25" s="692"/>
      <c r="CT25" s="692"/>
      <c r="CU25" s="692"/>
      <c r="CV25" s="692"/>
      <c r="CW25" s="692"/>
      <c r="CX25" s="692"/>
      <c r="CY25" s="693"/>
      <c r="CZ25" s="664">
        <v>17.600000000000001</v>
      </c>
      <c r="DA25" s="690"/>
      <c r="DB25" s="690"/>
      <c r="DC25" s="694"/>
      <c r="DD25" s="668">
        <v>3164105</v>
      </c>
      <c r="DE25" s="692"/>
      <c r="DF25" s="692"/>
      <c r="DG25" s="692"/>
      <c r="DH25" s="692"/>
      <c r="DI25" s="692"/>
      <c r="DJ25" s="692"/>
      <c r="DK25" s="693"/>
      <c r="DL25" s="668">
        <v>2708921</v>
      </c>
      <c r="DM25" s="692"/>
      <c r="DN25" s="692"/>
      <c r="DO25" s="692"/>
      <c r="DP25" s="692"/>
      <c r="DQ25" s="692"/>
      <c r="DR25" s="692"/>
      <c r="DS25" s="692"/>
      <c r="DT25" s="692"/>
      <c r="DU25" s="692"/>
      <c r="DV25" s="693"/>
      <c r="DW25" s="664">
        <v>24.2</v>
      </c>
      <c r="DX25" s="690"/>
      <c r="DY25" s="690"/>
      <c r="DZ25" s="690"/>
      <c r="EA25" s="690"/>
      <c r="EB25" s="690"/>
      <c r="EC25" s="691"/>
    </row>
    <row r="26" spans="2:133" ht="11.25" customHeight="1" x14ac:dyDescent="0.15">
      <c r="B26" s="656" t="s">
        <v>299</v>
      </c>
      <c r="C26" s="657"/>
      <c r="D26" s="657"/>
      <c r="E26" s="657"/>
      <c r="F26" s="657"/>
      <c r="G26" s="657"/>
      <c r="H26" s="657"/>
      <c r="I26" s="657"/>
      <c r="J26" s="657"/>
      <c r="K26" s="657"/>
      <c r="L26" s="657"/>
      <c r="M26" s="657"/>
      <c r="N26" s="657"/>
      <c r="O26" s="657"/>
      <c r="P26" s="657"/>
      <c r="Q26" s="658"/>
      <c r="R26" s="659">
        <v>3584</v>
      </c>
      <c r="S26" s="660"/>
      <c r="T26" s="660"/>
      <c r="U26" s="660"/>
      <c r="V26" s="660"/>
      <c r="W26" s="660"/>
      <c r="X26" s="660"/>
      <c r="Y26" s="661"/>
      <c r="Z26" s="662">
        <v>0</v>
      </c>
      <c r="AA26" s="662"/>
      <c r="AB26" s="662"/>
      <c r="AC26" s="662"/>
      <c r="AD26" s="663">
        <v>3584</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138</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2040181</v>
      </c>
      <c r="CS26" s="660"/>
      <c r="CT26" s="660"/>
      <c r="CU26" s="660"/>
      <c r="CV26" s="660"/>
      <c r="CW26" s="660"/>
      <c r="CX26" s="660"/>
      <c r="CY26" s="661"/>
      <c r="CZ26" s="664">
        <v>10.5</v>
      </c>
      <c r="DA26" s="690"/>
      <c r="DB26" s="690"/>
      <c r="DC26" s="694"/>
      <c r="DD26" s="668">
        <v>1885620</v>
      </c>
      <c r="DE26" s="660"/>
      <c r="DF26" s="660"/>
      <c r="DG26" s="660"/>
      <c r="DH26" s="660"/>
      <c r="DI26" s="660"/>
      <c r="DJ26" s="660"/>
      <c r="DK26" s="661"/>
      <c r="DL26" s="668" t="s">
        <v>138</v>
      </c>
      <c r="DM26" s="660"/>
      <c r="DN26" s="660"/>
      <c r="DO26" s="660"/>
      <c r="DP26" s="660"/>
      <c r="DQ26" s="660"/>
      <c r="DR26" s="660"/>
      <c r="DS26" s="660"/>
      <c r="DT26" s="660"/>
      <c r="DU26" s="660"/>
      <c r="DV26" s="661"/>
      <c r="DW26" s="664" t="s">
        <v>237</v>
      </c>
      <c r="DX26" s="690"/>
      <c r="DY26" s="690"/>
      <c r="DZ26" s="690"/>
      <c r="EA26" s="690"/>
      <c r="EB26" s="690"/>
      <c r="EC26" s="691"/>
    </row>
    <row r="27" spans="2:133" ht="11.25" customHeight="1" x14ac:dyDescent="0.15">
      <c r="B27" s="656" t="s">
        <v>302</v>
      </c>
      <c r="C27" s="657"/>
      <c r="D27" s="657"/>
      <c r="E27" s="657"/>
      <c r="F27" s="657"/>
      <c r="G27" s="657"/>
      <c r="H27" s="657"/>
      <c r="I27" s="657"/>
      <c r="J27" s="657"/>
      <c r="K27" s="657"/>
      <c r="L27" s="657"/>
      <c r="M27" s="657"/>
      <c r="N27" s="657"/>
      <c r="O27" s="657"/>
      <c r="P27" s="657"/>
      <c r="Q27" s="658"/>
      <c r="R27" s="659">
        <v>92785</v>
      </c>
      <c r="S27" s="660"/>
      <c r="T27" s="660"/>
      <c r="U27" s="660"/>
      <c r="V27" s="660"/>
      <c r="W27" s="660"/>
      <c r="X27" s="660"/>
      <c r="Y27" s="661"/>
      <c r="Z27" s="662">
        <v>0.5</v>
      </c>
      <c r="AA27" s="662"/>
      <c r="AB27" s="662"/>
      <c r="AC27" s="662"/>
      <c r="AD27" s="663" t="s">
        <v>138</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2574677</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2779615</v>
      </c>
      <c r="CS27" s="692"/>
      <c r="CT27" s="692"/>
      <c r="CU27" s="692"/>
      <c r="CV27" s="692"/>
      <c r="CW27" s="692"/>
      <c r="CX27" s="692"/>
      <c r="CY27" s="693"/>
      <c r="CZ27" s="664">
        <v>14.3</v>
      </c>
      <c r="DA27" s="690"/>
      <c r="DB27" s="690"/>
      <c r="DC27" s="694"/>
      <c r="DD27" s="668">
        <v>841240</v>
      </c>
      <c r="DE27" s="692"/>
      <c r="DF27" s="692"/>
      <c r="DG27" s="692"/>
      <c r="DH27" s="692"/>
      <c r="DI27" s="692"/>
      <c r="DJ27" s="692"/>
      <c r="DK27" s="693"/>
      <c r="DL27" s="668">
        <v>783160</v>
      </c>
      <c r="DM27" s="692"/>
      <c r="DN27" s="692"/>
      <c r="DO27" s="692"/>
      <c r="DP27" s="692"/>
      <c r="DQ27" s="692"/>
      <c r="DR27" s="692"/>
      <c r="DS27" s="692"/>
      <c r="DT27" s="692"/>
      <c r="DU27" s="692"/>
      <c r="DV27" s="693"/>
      <c r="DW27" s="664">
        <v>7</v>
      </c>
      <c r="DX27" s="690"/>
      <c r="DY27" s="690"/>
      <c r="DZ27" s="690"/>
      <c r="EA27" s="690"/>
      <c r="EB27" s="690"/>
      <c r="EC27" s="691"/>
    </row>
    <row r="28" spans="2:133" ht="11.25" customHeight="1" x14ac:dyDescent="0.15">
      <c r="B28" s="656" t="s">
        <v>305</v>
      </c>
      <c r="C28" s="657"/>
      <c r="D28" s="657"/>
      <c r="E28" s="657"/>
      <c r="F28" s="657"/>
      <c r="G28" s="657"/>
      <c r="H28" s="657"/>
      <c r="I28" s="657"/>
      <c r="J28" s="657"/>
      <c r="K28" s="657"/>
      <c r="L28" s="657"/>
      <c r="M28" s="657"/>
      <c r="N28" s="657"/>
      <c r="O28" s="657"/>
      <c r="P28" s="657"/>
      <c r="Q28" s="658"/>
      <c r="R28" s="659">
        <v>208021</v>
      </c>
      <c r="S28" s="660"/>
      <c r="T28" s="660"/>
      <c r="U28" s="660"/>
      <c r="V28" s="660"/>
      <c r="W28" s="660"/>
      <c r="X28" s="660"/>
      <c r="Y28" s="661"/>
      <c r="Z28" s="662">
        <v>1</v>
      </c>
      <c r="AA28" s="662"/>
      <c r="AB28" s="662"/>
      <c r="AC28" s="662"/>
      <c r="AD28" s="663">
        <v>7091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2494598</v>
      </c>
      <c r="CS28" s="660"/>
      <c r="CT28" s="660"/>
      <c r="CU28" s="660"/>
      <c r="CV28" s="660"/>
      <c r="CW28" s="660"/>
      <c r="CX28" s="660"/>
      <c r="CY28" s="661"/>
      <c r="CZ28" s="664">
        <v>12.8</v>
      </c>
      <c r="DA28" s="690"/>
      <c r="DB28" s="690"/>
      <c r="DC28" s="694"/>
      <c r="DD28" s="668">
        <v>2464918</v>
      </c>
      <c r="DE28" s="660"/>
      <c r="DF28" s="660"/>
      <c r="DG28" s="660"/>
      <c r="DH28" s="660"/>
      <c r="DI28" s="660"/>
      <c r="DJ28" s="660"/>
      <c r="DK28" s="661"/>
      <c r="DL28" s="668">
        <v>2464918</v>
      </c>
      <c r="DM28" s="660"/>
      <c r="DN28" s="660"/>
      <c r="DO28" s="660"/>
      <c r="DP28" s="660"/>
      <c r="DQ28" s="660"/>
      <c r="DR28" s="660"/>
      <c r="DS28" s="660"/>
      <c r="DT28" s="660"/>
      <c r="DU28" s="660"/>
      <c r="DV28" s="661"/>
      <c r="DW28" s="664">
        <v>22</v>
      </c>
      <c r="DX28" s="690"/>
      <c r="DY28" s="690"/>
      <c r="DZ28" s="690"/>
      <c r="EA28" s="690"/>
      <c r="EB28" s="690"/>
      <c r="EC28" s="691"/>
    </row>
    <row r="29" spans="2:133" ht="11.25" customHeight="1" x14ac:dyDescent="0.15">
      <c r="B29" s="656" t="s">
        <v>307</v>
      </c>
      <c r="C29" s="657"/>
      <c r="D29" s="657"/>
      <c r="E29" s="657"/>
      <c r="F29" s="657"/>
      <c r="G29" s="657"/>
      <c r="H29" s="657"/>
      <c r="I29" s="657"/>
      <c r="J29" s="657"/>
      <c r="K29" s="657"/>
      <c r="L29" s="657"/>
      <c r="M29" s="657"/>
      <c r="N29" s="657"/>
      <c r="O29" s="657"/>
      <c r="P29" s="657"/>
      <c r="Q29" s="658"/>
      <c r="R29" s="659">
        <v>87188</v>
      </c>
      <c r="S29" s="660"/>
      <c r="T29" s="660"/>
      <c r="U29" s="660"/>
      <c r="V29" s="660"/>
      <c r="W29" s="660"/>
      <c r="X29" s="660"/>
      <c r="Y29" s="661"/>
      <c r="Z29" s="662">
        <v>0.4</v>
      </c>
      <c r="AA29" s="662"/>
      <c r="AB29" s="662"/>
      <c r="AC29" s="662"/>
      <c r="AD29" s="663" t="s">
        <v>237</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2494532</v>
      </c>
      <c r="CS29" s="692"/>
      <c r="CT29" s="692"/>
      <c r="CU29" s="692"/>
      <c r="CV29" s="692"/>
      <c r="CW29" s="692"/>
      <c r="CX29" s="692"/>
      <c r="CY29" s="693"/>
      <c r="CZ29" s="664">
        <v>12.8</v>
      </c>
      <c r="DA29" s="690"/>
      <c r="DB29" s="690"/>
      <c r="DC29" s="694"/>
      <c r="DD29" s="668">
        <v>2464852</v>
      </c>
      <c r="DE29" s="692"/>
      <c r="DF29" s="692"/>
      <c r="DG29" s="692"/>
      <c r="DH29" s="692"/>
      <c r="DI29" s="692"/>
      <c r="DJ29" s="692"/>
      <c r="DK29" s="693"/>
      <c r="DL29" s="668">
        <v>2464852</v>
      </c>
      <c r="DM29" s="692"/>
      <c r="DN29" s="692"/>
      <c r="DO29" s="692"/>
      <c r="DP29" s="692"/>
      <c r="DQ29" s="692"/>
      <c r="DR29" s="692"/>
      <c r="DS29" s="692"/>
      <c r="DT29" s="692"/>
      <c r="DU29" s="692"/>
      <c r="DV29" s="693"/>
      <c r="DW29" s="664">
        <v>22</v>
      </c>
      <c r="DX29" s="690"/>
      <c r="DY29" s="690"/>
      <c r="DZ29" s="690"/>
      <c r="EA29" s="690"/>
      <c r="EB29" s="690"/>
      <c r="EC29" s="691"/>
    </row>
    <row r="30" spans="2:133" ht="11.25" customHeight="1" x14ac:dyDescent="0.15">
      <c r="B30" s="656" t="s">
        <v>310</v>
      </c>
      <c r="C30" s="657"/>
      <c r="D30" s="657"/>
      <c r="E30" s="657"/>
      <c r="F30" s="657"/>
      <c r="G30" s="657"/>
      <c r="H30" s="657"/>
      <c r="I30" s="657"/>
      <c r="J30" s="657"/>
      <c r="K30" s="657"/>
      <c r="L30" s="657"/>
      <c r="M30" s="657"/>
      <c r="N30" s="657"/>
      <c r="O30" s="657"/>
      <c r="P30" s="657"/>
      <c r="Q30" s="658"/>
      <c r="R30" s="659">
        <v>2757576</v>
      </c>
      <c r="S30" s="660"/>
      <c r="T30" s="660"/>
      <c r="U30" s="660"/>
      <c r="V30" s="660"/>
      <c r="W30" s="660"/>
      <c r="X30" s="660"/>
      <c r="Y30" s="661"/>
      <c r="Z30" s="662">
        <v>13.8</v>
      </c>
      <c r="AA30" s="662"/>
      <c r="AB30" s="662"/>
      <c r="AC30" s="662"/>
      <c r="AD30" s="663" t="s">
        <v>138</v>
      </c>
      <c r="AE30" s="663"/>
      <c r="AF30" s="663"/>
      <c r="AG30" s="663"/>
      <c r="AH30" s="663"/>
      <c r="AI30" s="663"/>
      <c r="AJ30" s="663"/>
      <c r="AK30" s="663"/>
      <c r="AL30" s="664" t="s">
        <v>138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2415945</v>
      </c>
      <c r="CS30" s="660"/>
      <c r="CT30" s="660"/>
      <c r="CU30" s="660"/>
      <c r="CV30" s="660"/>
      <c r="CW30" s="660"/>
      <c r="CX30" s="660"/>
      <c r="CY30" s="661"/>
      <c r="CZ30" s="664">
        <v>12.4</v>
      </c>
      <c r="DA30" s="690"/>
      <c r="DB30" s="690"/>
      <c r="DC30" s="694"/>
      <c r="DD30" s="668">
        <v>2386698</v>
      </c>
      <c r="DE30" s="660"/>
      <c r="DF30" s="660"/>
      <c r="DG30" s="660"/>
      <c r="DH30" s="660"/>
      <c r="DI30" s="660"/>
      <c r="DJ30" s="660"/>
      <c r="DK30" s="661"/>
      <c r="DL30" s="668">
        <v>2386698</v>
      </c>
      <c r="DM30" s="660"/>
      <c r="DN30" s="660"/>
      <c r="DO30" s="660"/>
      <c r="DP30" s="660"/>
      <c r="DQ30" s="660"/>
      <c r="DR30" s="660"/>
      <c r="DS30" s="660"/>
      <c r="DT30" s="660"/>
      <c r="DU30" s="660"/>
      <c r="DV30" s="661"/>
      <c r="DW30" s="664">
        <v>21.3</v>
      </c>
      <c r="DX30" s="690"/>
      <c r="DY30" s="690"/>
      <c r="DZ30" s="690"/>
      <c r="EA30" s="690"/>
      <c r="EB30" s="690"/>
      <c r="EC30" s="691"/>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138</v>
      </c>
      <c r="S31" s="660"/>
      <c r="T31" s="660"/>
      <c r="U31" s="660"/>
      <c r="V31" s="660"/>
      <c r="W31" s="660"/>
      <c r="X31" s="660"/>
      <c r="Y31" s="661"/>
      <c r="Z31" s="662" t="s">
        <v>237</v>
      </c>
      <c r="AA31" s="662"/>
      <c r="AB31" s="662"/>
      <c r="AC31" s="662"/>
      <c r="AD31" s="663" t="s">
        <v>138</v>
      </c>
      <c r="AE31" s="663"/>
      <c r="AF31" s="663"/>
      <c r="AG31" s="663"/>
      <c r="AH31" s="663"/>
      <c r="AI31" s="663"/>
      <c r="AJ31" s="663"/>
      <c r="AK31" s="663"/>
      <c r="AL31" s="664" t="s">
        <v>138</v>
      </c>
      <c r="AM31" s="665"/>
      <c r="AN31" s="665"/>
      <c r="AO31" s="666"/>
      <c r="AP31" s="705" t="s">
        <v>315</v>
      </c>
      <c r="AQ31" s="706"/>
      <c r="AR31" s="706"/>
      <c r="AS31" s="706"/>
      <c r="AT31" s="711" t="s">
        <v>316</v>
      </c>
      <c r="AU31" s="218"/>
      <c r="AV31" s="218"/>
      <c r="AW31" s="218"/>
      <c r="AX31" s="645" t="s">
        <v>188</v>
      </c>
      <c r="AY31" s="646"/>
      <c r="AZ31" s="646"/>
      <c r="BA31" s="646"/>
      <c r="BB31" s="646"/>
      <c r="BC31" s="646"/>
      <c r="BD31" s="646"/>
      <c r="BE31" s="646"/>
      <c r="BF31" s="647"/>
      <c r="BG31" s="715">
        <v>99.1</v>
      </c>
      <c r="BH31" s="703"/>
      <c r="BI31" s="703"/>
      <c r="BJ31" s="703"/>
      <c r="BK31" s="703"/>
      <c r="BL31" s="703"/>
      <c r="BM31" s="654">
        <v>96.8</v>
      </c>
      <c r="BN31" s="703"/>
      <c r="BO31" s="703"/>
      <c r="BP31" s="703"/>
      <c r="BQ31" s="704"/>
      <c r="BR31" s="715">
        <v>98.8</v>
      </c>
      <c r="BS31" s="703"/>
      <c r="BT31" s="703"/>
      <c r="BU31" s="703"/>
      <c r="BV31" s="703"/>
      <c r="BW31" s="703"/>
      <c r="BX31" s="654">
        <v>96</v>
      </c>
      <c r="BY31" s="703"/>
      <c r="BZ31" s="703"/>
      <c r="CA31" s="703"/>
      <c r="CB31" s="704"/>
      <c r="CD31" s="697"/>
      <c r="CE31" s="698"/>
      <c r="CF31" s="656" t="s">
        <v>317</v>
      </c>
      <c r="CG31" s="657"/>
      <c r="CH31" s="657"/>
      <c r="CI31" s="657"/>
      <c r="CJ31" s="657"/>
      <c r="CK31" s="657"/>
      <c r="CL31" s="657"/>
      <c r="CM31" s="657"/>
      <c r="CN31" s="657"/>
      <c r="CO31" s="657"/>
      <c r="CP31" s="657"/>
      <c r="CQ31" s="658"/>
      <c r="CR31" s="659">
        <v>78587</v>
      </c>
      <c r="CS31" s="692"/>
      <c r="CT31" s="692"/>
      <c r="CU31" s="692"/>
      <c r="CV31" s="692"/>
      <c r="CW31" s="692"/>
      <c r="CX31" s="692"/>
      <c r="CY31" s="693"/>
      <c r="CZ31" s="664">
        <v>0.4</v>
      </c>
      <c r="DA31" s="690"/>
      <c r="DB31" s="690"/>
      <c r="DC31" s="694"/>
      <c r="DD31" s="668">
        <v>78154</v>
      </c>
      <c r="DE31" s="692"/>
      <c r="DF31" s="692"/>
      <c r="DG31" s="692"/>
      <c r="DH31" s="692"/>
      <c r="DI31" s="692"/>
      <c r="DJ31" s="692"/>
      <c r="DK31" s="693"/>
      <c r="DL31" s="668">
        <v>78154</v>
      </c>
      <c r="DM31" s="692"/>
      <c r="DN31" s="692"/>
      <c r="DO31" s="692"/>
      <c r="DP31" s="692"/>
      <c r="DQ31" s="692"/>
      <c r="DR31" s="692"/>
      <c r="DS31" s="692"/>
      <c r="DT31" s="692"/>
      <c r="DU31" s="692"/>
      <c r="DV31" s="693"/>
      <c r="DW31" s="664">
        <v>0.7</v>
      </c>
      <c r="DX31" s="690"/>
      <c r="DY31" s="690"/>
      <c r="DZ31" s="690"/>
      <c r="EA31" s="690"/>
      <c r="EB31" s="690"/>
      <c r="EC31" s="691"/>
    </row>
    <row r="32" spans="2:133" ht="11.25" customHeight="1" x14ac:dyDescent="0.15">
      <c r="B32" s="656" t="s">
        <v>318</v>
      </c>
      <c r="C32" s="657"/>
      <c r="D32" s="657"/>
      <c r="E32" s="657"/>
      <c r="F32" s="657"/>
      <c r="G32" s="657"/>
      <c r="H32" s="657"/>
      <c r="I32" s="657"/>
      <c r="J32" s="657"/>
      <c r="K32" s="657"/>
      <c r="L32" s="657"/>
      <c r="M32" s="657"/>
      <c r="N32" s="657"/>
      <c r="O32" s="657"/>
      <c r="P32" s="657"/>
      <c r="Q32" s="658"/>
      <c r="R32" s="659">
        <v>993924</v>
      </c>
      <c r="S32" s="660"/>
      <c r="T32" s="660"/>
      <c r="U32" s="660"/>
      <c r="V32" s="660"/>
      <c r="W32" s="660"/>
      <c r="X32" s="660"/>
      <c r="Y32" s="661"/>
      <c r="Z32" s="662">
        <v>5</v>
      </c>
      <c r="AA32" s="662"/>
      <c r="AB32" s="662"/>
      <c r="AC32" s="662"/>
      <c r="AD32" s="663" t="s">
        <v>138</v>
      </c>
      <c r="AE32" s="663"/>
      <c r="AF32" s="663"/>
      <c r="AG32" s="663"/>
      <c r="AH32" s="663"/>
      <c r="AI32" s="663"/>
      <c r="AJ32" s="663"/>
      <c r="AK32" s="663"/>
      <c r="AL32" s="664" t="s">
        <v>138</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2"/>
      <c r="BI32" s="692"/>
      <c r="BJ32" s="692"/>
      <c r="BK32" s="692"/>
      <c r="BL32" s="692"/>
      <c r="BM32" s="665">
        <v>97.8</v>
      </c>
      <c r="BN32" s="692"/>
      <c r="BO32" s="692"/>
      <c r="BP32" s="692"/>
      <c r="BQ32" s="714"/>
      <c r="BR32" s="716">
        <v>99.4</v>
      </c>
      <c r="BS32" s="692"/>
      <c r="BT32" s="692"/>
      <c r="BU32" s="692"/>
      <c r="BV32" s="692"/>
      <c r="BW32" s="692"/>
      <c r="BX32" s="665">
        <v>97.7</v>
      </c>
      <c r="BY32" s="692"/>
      <c r="BZ32" s="692"/>
      <c r="CA32" s="692"/>
      <c r="CB32" s="714"/>
      <c r="CD32" s="699"/>
      <c r="CE32" s="700"/>
      <c r="CF32" s="656" t="s">
        <v>321</v>
      </c>
      <c r="CG32" s="657"/>
      <c r="CH32" s="657"/>
      <c r="CI32" s="657"/>
      <c r="CJ32" s="657"/>
      <c r="CK32" s="657"/>
      <c r="CL32" s="657"/>
      <c r="CM32" s="657"/>
      <c r="CN32" s="657"/>
      <c r="CO32" s="657"/>
      <c r="CP32" s="657"/>
      <c r="CQ32" s="658"/>
      <c r="CR32" s="659">
        <v>66</v>
      </c>
      <c r="CS32" s="660"/>
      <c r="CT32" s="660"/>
      <c r="CU32" s="660"/>
      <c r="CV32" s="660"/>
      <c r="CW32" s="660"/>
      <c r="CX32" s="660"/>
      <c r="CY32" s="661"/>
      <c r="CZ32" s="664">
        <v>0</v>
      </c>
      <c r="DA32" s="690"/>
      <c r="DB32" s="690"/>
      <c r="DC32" s="694"/>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322</v>
      </c>
      <c r="C33" s="657"/>
      <c r="D33" s="657"/>
      <c r="E33" s="657"/>
      <c r="F33" s="657"/>
      <c r="G33" s="657"/>
      <c r="H33" s="657"/>
      <c r="I33" s="657"/>
      <c r="J33" s="657"/>
      <c r="K33" s="657"/>
      <c r="L33" s="657"/>
      <c r="M33" s="657"/>
      <c r="N33" s="657"/>
      <c r="O33" s="657"/>
      <c r="P33" s="657"/>
      <c r="Q33" s="658"/>
      <c r="R33" s="659">
        <v>30791</v>
      </c>
      <c r="S33" s="660"/>
      <c r="T33" s="660"/>
      <c r="U33" s="660"/>
      <c r="V33" s="660"/>
      <c r="W33" s="660"/>
      <c r="X33" s="660"/>
      <c r="Y33" s="661"/>
      <c r="Z33" s="662">
        <v>0.2</v>
      </c>
      <c r="AA33" s="662"/>
      <c r="AB33" s="662"/>
      <c r="AC33" s="662"/>
      <c r="AD33" s="663">
        <v>8062</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98.8</v>
      </c>
      <c r="BH33" s="718"/>
      <c r="BI33" s="718"/>
      <c r="BJ33" s="718"/>
      <c r="BK33" s="718"/>
      <c r="BL33" s="718"/>
      <c r="BM33" s="719">
        <v>95.5</v>
      </c>
      <c r="BN33" s="718"/>
      <c r="BO33" s="718"/>
      <c r="BP33" s="718"/>
      <c r="BQ33" s="720"/>
      <c r="BR33" s="717">
        <v>98.2</v>
      </c>
      <c r="BS33" s="718"/>
      <c r="BT33" s="718"/>
      <c r="BU33" s="718"/>
      <c r="BV33" s="718"/>
      <c r="BW33" s="718"/>
      <c r="BX33" s="719">
        <v>94</v>
      </c>
      <c r="BY33" s="718"/>
      <c r="BZ33" s="718"/>
      <c r="CA33" s="718"/>
      <c r="CB33" s="720"/>
      <c r="CD33" s="656" t="s">
        <v>324</v>
      </c>
      <c r="CE33" s="657"/>
      <c r="CF33" s="657"/>
      <c r="CG33" s="657"/>
      <c r="CH33" s="657"/>
      <c r="CI33" s="657"/>
      <c r="CJ33" s="657"/>
      <c r="CK33" s="657"/>
      <c r="CL33" s="657"/>
      <c r="CM33" s="657"/>
      <c r="CN33" s="657"/>
      <c r="CO33" s="657"/>
      <c r="CP33" s="657"/>
      <c r="CQ33" s="658"/>
      <c r="CR33" s="659">
        <v>9009708</v>
      </c>
      <c r="CS33" s="692"/>
      <c r="CT33" s="692"/>
      <c r="CU33" s="692"/>
      <c r="CV33" s="692"/>
      <c r="CW33" s="692"/>
      <c r="CX33" s="692"/>
      <c r="CY33" s="693"/>
      <c r="CZ33" s="664">
        <v>46.2</v>
      </c>
      <c r="DA33" s="690"/>
      <c r="DB33" s="690"/>
      <c r="DC33" s="694"/>
      <c r="DD33" s="668">
        <v>6698571</v>
      </c>
      <c r="DE33" s="692"/>
      <c r="DF33" s="692"/>
      <c r="DG33" s="692"/>
      <c r="DH33" s="692"/>
      <c r="DI33" s="692"/>
      <c r="DJ33" s="692"/>
      <c r="DK33" s="693"/>
      <c r="DL33" s="668">
        <v>4630169</v>
      </c>
      <c r="DM33" s="692"/>
      <c r="DN33" s="692"/>
      <c r="DO33" s="692"/>
      <c r="DP33" s="692"/>
      <c r="DQ33" s="692"/>
      <c r="DR33" s="692"/>
      <c r="DS33" s="692"/>
      <c r="DT33" s="692"/>
      <c r="DU33" s="692"/>
      <c r="DV33" s="693"/>
      <c r="DW33" s="664">
        <v>41.4</v>
      </c>
      <c r="DX33" s="690"/>
      <c r="DY33" s="690"/>
      <c r="DZ33" s="690"/>
      <c r="EA33" s="690"/>
      <c r="EB33" s="690"/>
      <c r="EC33" s="691"/>
    </row>
    <row r="34" spans="2:133" ht="11.25" customHeight="1" x14ac:dyDescent="0.15">
      <c r="B34" s="656" t="s">
        <v>325</v>
      </c>
      <c r="C34" s="657"/>
      <c r="D34" s="657"/>
      <c r="E34" s="657"/>
      <c r="F34" s="657"/>
      <c r="G34" s="657"/>
      <c r="H34" s="657"/>
      <c r="I34" s="657"/>
      <c r="J34" s="657"/>
      <c r="K34" s="657"/>
      <c r="L34" s="657"/>
      <c r="M34" s="657"/>
      <c r="N34" s="657"/>
      <c r="O34" s="657"/>
      <c r="P34" s="657"/>
      <c r="Q34" s="658"/>
      <c r="R34" s="659">
        <v>293772</v>
      </c>
      <c r="S34" s="660"/>
      <c r="T34" s="660"/>
      <c r="U34" s="660"/>
      <c r="V34" s="660"/>
      <c r="W34" s="660"/>
      <c r="X34" s="660"/>
      <c r="Y34" s="661"/>
      <c r="Z34" s="662">
        <v>1.5</v>
      </c>
      <c r="AA34" s="662"/>
      <c r="AB34" s="662"/>
      <c r="AC34" s="662"/>
      <c r="AD34" s="663" t="s">
        <v>138</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2959865</v>
      </c>
      <c r="CS34" s="660"/>
      <c r="CT34" s="660"/>
      <c r="CU34" s="660"/>
      <c r="CV34" s="660"/>
      <c r="CW34" s="660"/>
      <c r="CX34" s="660"/>
      <c r="CY34" s="661"/>
      <c r="CZ34" s="664">
        <v>15.2</v>
      </c>
      <c r="DA34" s="690"/>
      <c r="DB34" s="690"/>
      <c r="DC34" s="694"/>
      <c r="DD34" s="668">
        <v>2004297</v>
      </c>
      <c r="DE34" s="660"/>
      <c r="DF34" s="660"/>
      <c r="DG34" s="660"/>
      <c r="DH34" s="660"/>
      <c r="DI34" s="660"/>
      <c r="DJ34" s="660"/>
      <c r="DK34" s="661"/>
      <c r="DL34" s="668">
        <v>1232665</v>
      </c>
      <c r="DM34" s="660"/>
      <c r="DN34" s="660"/>
      <c r="DO34" s="660"/>
      <c r="DP34" s="660"/>
      <c r="DQ34" s="660"/>
      <c r="DR34" s="660"/>
      <c r="DS34" s="660"/>
      <c r="DT34" s="660"/>
      <c r="DU34" s="660"/>
      <c r="DV34" s="661"/>
      <c r="DW34" s="664">
        <v>11</v>
      </c>
      <c r="DX34" s="690"/>
      <c r="DY34" s="690"/>
      <c r="DZ34" s="690"/>
      <c r="EA34" s="690"/>
      <c r="EB34" s="690"/>
      <c r="EC34" s="691"/>
    </row>
    <row r="35" spans="2:133" ht="11.25" customHeight="1" x14ac:dyDescent="0.15">
      <c r="B35" s="656" t="s">
        <v>327</v>
      </c>
      <c r="C35" s="657"/>
      <c r="D35" s="657"/>
      <c r="E35" s="657"/>
      <c r="F35" s="657"/>
      <c r="G35" s="657"/>
      <c r="H35" s="657"/>
      <c r="I35" s="657"/>
      <c r="J35" s="657"/>
      <c r="K35" s="657"/>
      <c r="L35" s="657"/>
      <c r="M35" s="657"/>
      <c r="N35" s="657"/>
      <c r="O35" s="657"/>
      <c r="P35" s="657"/>
      <c r="Q35" s="658"/>
      <c r="R35" s="659">
        <v>806227</v>
      </c>
      <c r="S35" s="660"/>
      <c r="T35" s="660"/>
      <c r="U35" s="660"/>
      <c r="V35" s="660"/>
      <c r="W35" s="660"/>
      <c r="X35" s="660"/>
      <c r="Y35" s="661"/>
      <c r="Z35" s="662">
        <v>4</v>
      </c>
      <c r="AA35" s="662"/>
      <c r="AB35" s="662"/>
      <c r="AC35" s="662"/>
      <c r="AD35" s="663" t="s">
        <v>138</v>
      </c>
      <c r="AE35" s="663"/>
      <c r="AF35" s="663"/>
      <c r="AG35" s="663"/>
      <c r="AH35" s="663"/>
      <c r="AI35" s="663"/>
      <c r="AJ35" s="663"/>
      <c r="AK35" s="663"/>
      <c r="AL35" s="664" t="s">
        <v>138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115652</v>
      </c>
      <c r="CS35" s="692"/>
      <c r="CT35" s="692"/>
      <c r="CU35" s="692"/>
      <c r="CV35" s="692"/>
      <c r="CW35" s="692"/>
      <c r="CX35" s="692"/>
      <c r="CY35" s="693"/>
      <c r="CZ35" s="664">
        <v>0.6</v>
      </c>
      <c r="DA35" s="690"/>
      <c r="DB35" s="690"/>
      <c r="DC35" s="694"/>
      <c r="DD35" s="668">
        <v>97985</v>
      </c>
      <c r="DE35" s="692"/>
      <c r="DF35" s="692"/>
      <c r="DG35" s="692"/>
      <c r="DH35" s="692"/>
      <c r="DI35" s="692"/>
      <c r="DJ35" s="692"/>
      <c r="DK35" s="693"/>
      <c r="DL35" s="668">
        <v>88604</v>
      </c>
      <c r="DM35" s="692"/>
      <c r="DN35" s="692"/>
      <c r="DO35" s="692"/>
      <c r="DP35" s="692"/>
      <c r="DQ35" s="692"/>
      <c r="DR35" s="692"/>
      <c r="DS35" s="692"/>
      <c r="DT35" s="692"/>
      <c r="DU35" s="692"/>
      <c r="DV35" s="693"/>
      <c r="DW35" s="664">
        <v>0.8</v>
      </c>
      <c r="DX35" s="690"/>
      <c r="DY35" s="690"/>
      <c r="DZ35" s="690"/>
      <c r="EA35" s="690"/>
      <c r="EB35" s="690"/>
      <c r="EC35" s="691"/>
    </row>
    <row r="36" spans="2:133" ht="11.25" customHeight="1" x14ac:dyDescent="0.15">
      <c r="B36" s="656" t="s">
        <v>331</v>
      </c>
      <c r="C36" s="657"/>
      <c r="D36" s="657"/>
      <c r="E36" s="657"/>
      <c r="F36" s="657"/>
      <c r="G36" s="657"/>
      <c r="H36" s="657"/>
      <c r="I36" s="657"/>
      <c r="J36" s="657"/>
      <c r="K36" s="657"/>
      <c r="L36" s="657"/>
      <c r="M36" s="657"/>
      <c r="N36" s="657"/>
      <c r="O36" s="657"/>
      <c r="P36" s="657"/>
      <c r="Q36" s="658"/>
      <c r="R36" s="659">
        <v>437244</v>
      </c>
      <c r="S36" s="660"/>
      <c r="T36" s="660"/>
      <c r="U36" s="660"/>
      <c r="V36" s="660"/>
      <c r="W36" s="660"/>
      <c r="X36" s="660"/>
      <c r="Y36" s="661"/>
      <c r="Z36" s="662">
        <v>2.2000000000000002</v>
      </c>
      <c r="AA36" s="662"/>
      <c r="AB36" s="662"/>
      <c r="AC36" s="662"/>
      <c r="AD36" s="663" t="s">
        <v>138</v>
      </c>
      <c r="AE36" s="663"/>
      <c r="AF36" s="663"/>
      <c r="AG36" s="663"/>
      <c r="AH36" s="663"/>
      <c r="AI36" s="663"/>
      <c r="AJ36" s="663"/>
      <c r="AK36" s="663"/>
      <c r="AL36" s="664" t="s">
        <v>138</v>
      </c>
      <c r="AM36" s="665"/>
      <c r="AN36" s="665"/>
      <c r="AO36" s="666"/>
      <c r="AP36" s="222"/>
      <c r="AQ36" s="725" t="s">
        <v>332</v>
      </c>
      <c r="AR36" s="726"/>
      <c r="AS36" s="726"/>
      <c r="AT36" s="726"/>
      <c r="AU36" s="726"/>
      <c r="AV36" s="726"/>
      <c r="AW36" s="726"/>
      <c r="AX36" s="726"/>
      <c r="AY36" s="727"/>
      <c r="AZ36" s="648">
        <v>2831119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18909</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3429642</v>
      </c>
      <c r="CS36" s="660"/>
      <c r="CT36" s="660"/>
      <c r="CU36" s="660"/>
      <c r="CV36" s="660"/>
      <c r="CW36" s="660"/>
      <c r="CX36" s="660"/>
      <c r="CY36" s="661"/>
      <c r="CZ36" s="664">
        <v>17.600000000000001</v>
      </c>
      <c r="DA36" s="690"/>
      <c r="DB36" s="690"/>
      <c r="DC36" s="694"/>
      <c r="DD36" s="668">
        <v>2969493</v>
      </c>
      <c r="DE36" s="660"/>
      <c r="DF36" s="660"/>
      <c r="DG36" s="660"/>
      <c r="DH36" s="660"/>
      <c r="DI36" s="660"/>
      <c r="DJ36" s="660"/>
      <c r="DK36" s="661"/>
      <c r="DL36" s="668">
        <v>2105864</v>
      </c>
      <c r="DM36" s="660"/>
      <c r="DN36" s="660"/>
      <c r="DO36" s="660"/>
      <c r="DP36" s="660"/>
      <c r="DQ36" s="660"/>
      <c r="DR36" s="660"/>
      <c r="DS36" s="660"/>
      <c r="DT36" s="660"/>
      <c r="DU36" s="660"/>
      <c r="DV36" s="661"/>
      <c r="DW36" s="664">
        <v>18.8</v>
      </c>
      <c r="DX36" s="690"/>
      <c r="DY36" s="690"/>
      <c r="DZ36" s="690"/>
      <c r="EA36" s="690"/>
      <c r="EB36" s="690"/>
      <c r="EC36" s="691"/>
    </row>
    <row r="37" spans="2:133" ht="11.25" customHeight="1" x14ac:dyDescent="0.15">
      <c r="B37" s="656" t="s">
        <v>335</v>
      </c>
      <c r="C37" s="657"/>
      <c r="D37" s="657"/>
      <c r="E37" s="657"/>
      <c r="F37" s="657"/>
      <c r="G37" s="657"/>
      <c r="H37" s="657"/>
      <c r="I37" s="657"/>
      <c r="J37" s="657"/>
      <c r="K37" s="657"/>
      <c r="L37" s="657"/>
      <c r="M37" s="657"/>
      <c r="N37" s="657"/>
      <c r="O37" s="657"/>
      <c r="P37" s="657"/>
      <c r="Q37" s="658"/>
      <c r="R37" s="659">
        <v>208670</v>
      </c>
      <c r="S37" s="660"/>
      <c r="T37" s="660"/>
      <c r="U37" s="660"/>
      <c r="V37" s="660"/>
      <c r="W37" s="660"/>
      <c r="X37" s="660"/>
      <c r="Y37" s="661"/>
      <c r="Z37" s="662">
        <v>1</v>
      </c>
      <c r="AA37" s="662"/>
      <c r="AB37" s="662"/>
      <c r="AC37" s="662"/>
      <c r="AD37" s="663">
        <v>14282</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531225</v>
      </c>
      <c r="BA37" s="660"/>
      <c r="BB37" s="660"/>
      <c r="BC37" s="660"/>
      <c r="BD37" s="692"/>
      <c r="BE37" s="692"/>
      <c r="BF37" s="714"/>
      <c r="BG37" s="656" t="s">
        <v>337</v>
      </c>
      <c r="BH37" s="657"/>
      <c r="BI37" s="657"/>
      <c r="BJ37" s="657"/>
      <c r="BK37" s="657"/>
      <c r="BL37" s="657"/>
      <c r="BM37" s="657"/>
      <c r="BN37" s="657"/>
      <c r="BO37" s="657"/>
      <c r="BP37" s="657"/>
      <c r="BQ37" s="657"/>
      <c r="BR37" s="657"/>
      <c r="BS37" s="657"/>
      <c r="BT37" s="657"/>
      <c r="BU37" s="658"/>
      <c r="BV37" s="659">
        <v>18909</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1194793</v>
      </c>
      <c r="CS37" s="692"/>
      <c r="CT37" s="692"/>
      <c r="CU37" s="692"/>
      <c r="CV37" s="692"/>
      <c r="CW37" s="692"/>
      <c r="CX37" s="692"/>
      <c r="CY37" s="693"/>
      <c r="CZ37" s="664">
        <v>6.1</v>
      </c>
      <c r="DA37" s="690"/>
      <c r="DB37" s="690"/>
      <c r="DC37" s="694"/>
      <c r="DD37" s="668">
        <v>1050729</v>
      </c>
      <c r="DE37" s="692"/>
      <c r="DF37" s="692"/>
      <c r="DG37" s="692"/>
      <c r="DH37" s="692"/>
      <c r="DI37" s="692"/>
      <c r="DJ37" s="692"/>
      <c r="DK37" s="693"/>
      <c r="DL37" s="668">
        <v>1027463</v>
      </c>
      <c r="DM37" s="692"/>
      <c r="DN37" s="692"/>
      <c r="DO37" s="692"/>
      <c r="DP37" s="692"/>
      <c r="DQ37" s="692"/>
      <c r="DR37" s="692"/>
      <c r="DS37" s="692"/>
      <c r="DT37" s="692"/>
      <c r="DU37" s="692"/>
      <c r="DV37" s="693"/>
      <c r="DW37" s="664">
        <v>9.1999999999999993</v>
      </c>
      <c r="DX37" s="690"/>
      <c r="DY37" s="690"/>
      <c r="DZ37" s="690"/>
      <c r="EA37" s="690"/>
      <c r="EB37" s="690"/>
      <c r="EC37" s="691"/>
    </row>
    <row r="38" spans="2:133" ht="11.25" customHeight="1" x14ac:dyDescent="0.15">
      <c r="B38" s="656" t="s">
        <v>339</v>
      </c>
      <c r="C38" s="657"/>
      <c r="D38" s="657"/>
      <c r="E38" s="657"/>
      <c r="F38" s="657"/>
      <c r="G38" s="657"/>
      <c r="H38" s="657"/>
      <c r="I38" s="657"/>
      <c r="J38" s="657"/>
      <c r="K38" s="657"/>
      <c r="L38" s="657"/>
      <c r="M38" s="657"/>
      <c r="N38" s="657"/>
      <c r="O38" s="657"/>
      <c r="P38" s="657"/>
      <c r="Q38" s="658"/>
      <c r="R38" s="659">
        <v>1932900</v>
      </c>
      <c r="S38" s="660"/>
      <c r="T38" s="660"/>
      <c r="U38" s="660"/>
      <c r="V38" s="660"/>
      <c r="W38" s="660"/>
      <c r="X38" s="660"/>
      <c r="Y38" s="661"/>
      <c r="Z38" s="662">
        <v>9.6999999999999993</v>
      </c>
      <c r="AA38" s="662"/>
      <c r="AB38" s="662"/>
      <c r="AC38" s="662"/>
      <c r="AD38" s="663" t="s">
        <v>237</v>
      </c>
      <c r="AE38" s="663"/>
      <c r="AF38" s="663"/>
      <c r="AG38" s="663"/>
      <c r="AH38" s="663"/>
      <c r="AI38" s="663"/>
      <c r="AJ38" s="663"/>
      <c r="AK38" s="663"/>
      <c r="AL38" s="664" t="s">
        <v>138</v>
      </c>
      <c r="AM38" s="665"/>
      <c r="AN38" s="665"/>
      <c r="AO38" s="666"/>
      <c r="AQ38" s="722" t="s">
        <v>340</v>
      </c>
      <c r="AR38" s="723"/>
      <c r="AS38" s="723"/>
      <c r="AT38" s="723"/>
      <c r="AU38" s="723"/>
      <c r="AV38" s="723"/>
      <c r="AW38" s="723"/>
      <c r="AX38" s="723"/>
      <c r="AY38" s="724"/>
      <c r="AZ38" s="659">
        <v>356331</v>
      </c>
      <c r="BA38" s="660"/>
      <c r="BB38" s="660"/>
      <c r="BC38" s="660"/>
      <c r="BD38" s="692"/>
      <c r="BE38" s="692"/>
      <c r="BF38" s="714"/>
      <c r="BG38" s="656" t="s">
        <v>341</v>
      </c>
      <c r="BH38" s="657"/>
      <c r="BI38" s="657"/>
      <c r="BJ38" s="657"/>
      <c r="BK38" s="657"/>
      <c r="BL38" s="657"/>
      <c r="BM38" s="657"/>
      <c r="BN38" s="657"/>
      <c r="BO38" s="657"/>
      <c r="BP38" s="657"/>
      <c r="BQ38" s="657"/>
      <c r="BR38" s="657"/>
      <c r="BS38" s="657"/>
      <c r="BT38" s="657"/>
      <c r="BU38" s="658"/>
      <c r="BV38" s="659">
        <v>4603</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1557283</v>
      </c>
      <c r="CS38" s="660"/>
      <c r="CT38" s="660"/>
      <c r="CU38" s="660"/>
      <c r="CV38" s="660"/>
      <c r="CW38" s="660"/>
      <c r="CX38" s="660"/>
      <c r="CY38" s="661"/>
      <c r="CZ38" s="664">
        <v>8</v>
      </c>
      <c r="DA38" s="690"/>
      <c r="DB38" s="690"/>
      <c r="DC38" s="694"/>
      <c r="DD38" s="668">
        <v>1224332</v>
      </c>
      <c r="DE38" s="660"/>
      <c r="DF38" s="660"/>
      <c r="DG38" s="660"/>
      <c r="DH38" s="660"/>
      <c r="DI38" s="660"/>
      <c r="DJ38" s="660"/>
      <c r="DK38" s="661"/>
      <c r="DL38" s="668">
        <v>1203036</v>
      </c>
      <c r="DM38" s="660"/>
      <c r="DN38" s="660"/>
      <c r="DO38" s="660"/>
      <c r="DP38" s="660"/>
      <c r="DQ38" s="660"/>
      <c r="DR38" s="660"/>
      <c r="DS38" s="660"/>
      <c r="DT38" s="660"/>
      <c r="DU38" s="660"/>
      <c r="DV38" s="661"/>
      <c r="DW38" s="664">
        <v>10.8</v>
      </c>
      <c r="DX38" s="690"/>
      <c r="DY38" s="690"/>
      <c r="DZ38" s="690"/>
      <c r="EA38" s="690"/>
      <c r="EB38" s="690"/>
      <c r="EC38" s="691"/>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138</v>
      </c>
      <c r="AA39" s="662"/>
      <c r="AB39" s="662"/>
      <c r="AC39" s="662"/>
      <c r="AD39" s="663" t="s">
        <v>138</v>
      </c>
      <c r="AE39" s="663"/>
      <c r="AF39" s="663"/>
      <c r="AG39" s="663"/>
      <c r="AH39" s="663"/>
      <c r="AI39" s="663"/>
      <c r="AJ39" s="663"/>
      <c r="AK39" s="663"/>
      <c r="AL39" s="664" t="s">
        <v>138</v>
      </c>
      <c r="AM39" s="665"/>
      <c r="AN39" s="665"/>
      <c r="AO39" s="666"/>
      <c r="AQ39" s="722" t="s">
        <v>344</v>
      </c>
      <c r="AR39" s="723"/>
      <c r="AS39" s="723"/>
      <c r="AT39" s="723"/>
      <c r="AU39" s="723"/>
      <c r="AV39" s="723"/>
      <c r="AW39" s="723"/>
      <c r="AX39" s="723"/>
      <c r="AY39" s="724"/>
      <c r="AZ39" s="659">
        <v>337111</v>
      </c>
      <c r="BA39" s="660"/>
      <c r="BB39" s="660"/>
      <c r="BC39" s="660"/>
      <c r="BD39" s="692"/>
      <c r="BE39" s="692"/>
      <c r="BF39" s="714"/>
      <c r="BG39" s="656" t="s">
        <v>345</v>
      </c>
      <c r="BH39" s="657"/>
      <c r="BI39" s="657"/>
      <c r="BJ39" s="657"/>
      <c r="BK39" s="657"/>
      <c r="BL39" s="657"/>
      <c r="BM39" s="657"/>
      <c r="BN39" s="657"/>
      <c r="BO39" s="657"/>
      <c r="BP39" s="657"/>
      <c r="BQ39" s="657"/>
      <c r="BR39" s="657"/>
      <c r="BS39" s="657"/>
      <c r="BT39" s="657"/>
      <c r="BU39" s="658"/>
      <c r="BV39" s="659">
        <v>7413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855381</v>
      </c>
      <c r="CS39" s="692"/>
      <c r="CT39" s="692"/>
      <c r="CU39" s="692"/>
      <c r="CV39" s="692"/>
      <c r="CW39" s="692"/>
      <c r="CX39" s="692"/>
      <c r="CY39" s="693"/>
      <c r="CZ39" s="664">
        <v>4.4000000000000004</v>
      </c>
      <c r="DA39" s="690"/>
      <c r="DB39" s="690"/>
      <c r="DC39" s="694"/>
      <c r="DD39" s="668">
        <v>402464</v>
      </c>
      <c r="DE39" s="692"/>
      <c r="DF39" s="692"/>
      <c r="DG39" s="692"/>
      <c r="DH39" s="692"/>
      <c r="DI39" s="692"/>
      <c r="DJ39" s="692"/>
      <c r="DK39" s="693"/>
      <c r="DL39" s="668" t="s">
        <v>138</v>
      </c>
      <c r="DM39" s="692"/>
      <c r="DN39" s="692"/>
      <c r="DO39" s="692"/>
      <c r="DP39" s="692"/>
      <c r="DQ39" s="692"/>
      <c r="DR39" s="692"/>
      <c r="DS39" s="692"/>
      <c r="DT39" s="692"/>
      <c r="DU39" s="692"/>
      <c r="DV39" s="693"/>
      <c r="DW39" s="664" t="s">
        <v>138</v>
      </c>
      <c r="DX39" s="690"/>
      <c r="DY39" s="690"/>
      <c r="DZ39" s="690"/>
      <c r="EA39" s="690"/>
      <c r="EB39" s="690"/>
      <c r="EC39" s="691"/>
    </row>
    <row r="40" spans="2:133" ht="11.25" customHeight="1" x14ac:dyDescent="0.15">
      <c r="B40" s="656" t="s">
        <v>347</v>
      </c>
      <c r="C40" s="657"/>
      <c r="D40" s="657"/>
      <c r="E40" s="657"/>
      <c r="F40" s="657"/>
      <c r="G40" s="657"/>
      <c r="H40" s="657"/>
      <c r="I40" s="657"/>
      <c r="J40" s="657"/>
      <c r="K40" s="657"/>
      <c r="L40" s="657"/>
      <c r="M40" s="657"/>
      <c r="N40" s="657"/>
      <c r="O40" s="657"/>
      <c r="P40" s="657"/>
      <c r="Q40" s="658"/>
      <c r="R40" s="659">
        <v>117000</v>
      </c>
      <c r="S40" s="660"/>
      <c r="T40" s="660"/>
      <c r="U40" s="660"/>
      <c r="V40" s="660"/>
      <c r="W40" s="660"/>
      <c r="X40" s="660"/>
      <c r="Y40" s="661"/>
      <c r="Z40" s="662">
        <v>0.6</v>
      </c>
      <c r="AA40" s="662"/>
      <c r="AB40" s="662"/>
      <c r="AC40" s="662"/>
      <c r="AD40" s="663" t="s">
        <v>237</v>
      </c>
      <c r="AE40" s="663"/>
      <c r="AF40" s="663"/>
      <c r="AG40" s="663"/>
      <c r="AH40" s="663"/>
      <c r="AI40" s="663"/>
      <c r="AJ40" s="663"/>
      <c r="AK40" s="663"/>
      <c r="AL40" s="664" t="s">
        <v>138</v>
      </c>
      <c r="AM40" s="665"/>
      <c r="AN40" s="665"/>
      <c r="AO40" s="666"/>
      <c r="AQ40" s="722" t="s">
        <v>348</v>
      </c>
      <c r="AR40" s="723"/>
      <c r="AS40" s="723"/>
      <c r="AT40" s="723"/>
      <c r="AU40" s="723"/>
      <c r="AV40" s="723"/>
      <c r="AW40" s="723"/>
      <c r="AX40" s="723"/>
      <c r="AY40" s="724"/>
      <c r="AZ40" s="659">
        <v>33727</v>
      </c>
      <c r="BA40" s="660"/>
      <c r="BB40" s="660"/>
      <c r="BC40" s="660"/>
      <c r="BD40" s="692"/>
      <c r="BE40" s="692"/>
      <c r="BF40" s="714"/>
      <c r="BG40" s="707" t="s">
        <v>349</v>
      </c>
      <c r="BH40" s="708"/>
      <c r="BI40" s="708"/>
      <c r="BJ40" s="708"/>
      <c r="BK40" s="708"/>
      <c r="BL40" s="223"/>
      <c r="BM40" s="657" t="s">
        <v>350</v>
      </c>
      <c r="BN40" s="657"/>
      <c r="BO40" s="657"/>
      <c r="BP40" s="657"/>
      <c r="BQ40" s="657"/>
      <c r="BR40" s="657"/>
      <c r="BS40" s="657"/>
      <c r="BT40" s="657"/>
      <c r="BU40" s="658"/>
      <c r="BV40" s="659">
        <v>96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91885</v>
      </c>
      <c r="CS40" s="660"/>
      <c r="CT40" s="660"/>
      <c r="CU40" s="660"/>
      <c r="CV40" s="660"/>
      <c r="CW40" s="660"/>
      <c r="CX40" s="660"/>
      <c r="CY40" s="661"/>
      <c r="CZ40" s="664">
        <v>0.5</v>
      </c>
      <c r="DA40" s="690"/>
      <c r="DB40" s="690"/>
      <c r="DC40" s="694"/>
      <c r="DD40" s="668" t="s">
        <v>138</v>
      </c>
      <c r="DE40" s="660"/>
      <c r="DF40" s="660"/>
      <c r="DG40" s="660"/>
      <c r="DH40" s="660"/>
      <c r="DI40" s="660"/>
      <c r="DJ40" s="660"/>
      <c r="DK40" s="661"/>
      <c r="DL40" s="668" t="s">
        <v>138</v>
      </c>
      <c r="DM40" s="660"/>
      <c r="DN40" s="660"/>
      <c r="DO40" s="660"/>
      <c r="DP40" s="660"/>
      <c r="DQ40" s="660"/>
      <c r="DR40" s="660"/>
      <c r="DS40" s="660"/>
      <c r="DT40" s="660"/>
      <c r="DU40" s="660"/>
      <c r="DV40" s="661"/>
      <c r="DW40" s="664" t="s">
        <v>237</v>
      </c>
      <c r="DX40" s="690"/>
      <c r="DY40" s="690"/>
      <c r="DZ40" s="690"/>
      <c r="EA40" s="690"/>
      <c r="EB40" s="690"/>
      <c r="EC40" s="691"/>
    </row>
    <row r="41" spans="2:133" ht="11.25" customHeight="1" x14ac:dyDescent="0.15">
      <c r="B41" s="680" t="s">
        <v>352</v>
      </c>
      <c r="C41" s="681"/>
      <c r="D41" s="681"/>
      <c r="E41" s="681"/>
      <c r="F41" s="681"/>
      <c r="G41" s="681"/>
      <c r="H41" s="681"/>
      <c r="I41" s="681"/>
      <c r="J41" s="681"/>
      <c r="K41" s="681"/>
      <c r="L41" s="681"/>
      <c r="M41" s="681"/>
      <c r="N41" s="681"/>
      <c r="O41" s="681"/>
      <c r="P41" s="681"/>
      <c r="Q41" s="682"/>
      <c r="R41" s="731">
        <v>20009006</v>
      </c>
      <c r="S41" s="732"/>
      <c r="T41" s="732"/>
      <c r="U41" s="732"/>
      <c r="V41" s="732"/>
      <c r="W41" s="732"/>
      <c r="X41" s="732"/>
      <c r="Y41" s="736"/>
      <c r="Z41" s="737">
        <v>100</v>
      </c>
      <c r="AA41" s="737"/>
      <c r="AB41" s="737"/>
      <c r="AC41" s="737"/>
      <c r="AD41" s="738">
        <v>11069404</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314871</v>
      </c>
      <c r="BA41" s="660"/>
      <c r="BB41" s="660"/>
      <c r="BC41" s="660"/>
      <c r="BD41" s="692"/>
      <c r="BE41" s="692"/>
      <c r="BF41" s="714"/>
      <c r="BG41" s="707"/>
      <c r="BH41" s="708"/>
      <c r="BI41" s="708"/>
      <c r="BJ41" s="708"/>
      <c r="BK41" s="708"/>
      <c r="BL41" s="223"/>
      <c r="BM41" s="657" t="s">
        <v>354</v>
      </c>
      <c r="BN41" s="657"/>
      <c r="BO41" s="657"/>
      <c r="BP41" s="657"/>
      <c r="BQ41" s="657"/>
      <c r="BR41" s="657"/>
      <c r="BS41" s="657"/>
      <c r="BT41" s="657"/>
      <c r="BU41" s="658"/>
      <c r="BV41" s="659" t="s">
        <v>130</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237</v>
      </c>
      <c r="CS41" s="692"/>
      <c r="CT41" s="692"/>
      <c r="CU41" s="692"/>
      <c r="CV41" s="692"/>
      <c r="CW41" s="692"/>
      <c r="CX41" s="692"/>
      <c r="CY41" s="693"/>
      <c r="CZ41" s="664" t="s">
        <v>130</v>
      </c>
      <c r="DA41" s="690"/>
      <c r="DB41" s="690"/>
      <c r="DC41" s="694"/>
      <c r="DD41" s="668" t="s">
        <v>130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1257854</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400</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1773241</v>
      </c>
      <c r="CS42" s="692"/>
      <c r="CT42" s="692"/>
      <c r="CU42" s="692"/>
      <c r="CV42" s="692"/>
      <c r="CW42" s="692"/>
      <c r="CX42" s="692"/>
      <c r="CY42" s="693"/>
      <c r="CZ42" s="664">
        <v>9.1</v>
      </c>
      <c r="DA42" s="690"/>
      <c r="DB42" s="690"/>
      <c r="DC42" s="694"/>
      <c r="DD42" s="668">
        <v>129133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67149</v>
      </c>
      <c r="CS43" s="692"/>
      <c r="CT43" s="692"/>
      <c r="CU43" s="692"/>
      <c r="CV43" s="692"/>
      <c r="CW43" s="692"/>
      <c r="CX43" s="692"/>
      <c r="CY43" s="693"/>
      <c r="CZ43" s="664">
        <v>0.3</v>
      </c>
      <c r="DA43" s="690"/>
      <c r="DB43" s="690"/>
      <c r="DC43" s="694"/>
      <c r="DD43" s="668">
        <v>52275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1716976</v>
      </c>
      <c r="CS44" s="660"/>
      <c r="CT44" s="660"/>
      <c r="CU44" s="660"/>
      <c r="CV44" s="660"/>
      <c r="CW44" s="660"/>
      <c r="CX44" s="660"/>
      <c r="CY44" s="661"/>
      <c r="CZ44" s="664">
        <v>8.8000000000000007</v>
      </c>
      <c r="DA44" s="665"/>
      <c r="DB44" s="665"/>
      <c r="DC44" s="671"/>
      <c r="DD44" s="668">
        <v>116031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293388</v>
      </c>
      <c r="CS45" s="692"/>
      <c r="CT45" s="692"/>
      <c r="CU45" s="692"/>
      <c r="CV45" s="692"/>
      <c r="CW45" s="692"/>
      <c r="CX45" s="692"/>
      <c r="CY45" s="693"/>
      <c r="CZ45" s="664">
        <v>1.5</v>
      </c>
      <c r="DA45" s="690"/>
      <c r="DB45" s="690"/>
      <c r="DC45" s="694"/>
      <c r="DD45" s="668">
        <v>16770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1391638</v>
      </c>
      <c r="CS46" s="660"/>
      <c r="CT46" s="660"/>
      <c r="CU46" s="660"/>
      <c r="CV46" s="660"/>
      <c r="CW46" s="660"/>
      <c r="CX46" s="660"/>
      <c r="CY46" s="661"/>
      <c r="CZ46" s="664">
        <v>7.1</v>
      </c>
      <c r="DA46" s="665"/>
      <c r="DB46" s="665"/>
      <c r="DC46" s="671"/>
      <c r="DD46" s="668">
        <v>98847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56265</v>
      </c>
      <c r="CS47" s="692"/>
      <c r="CT47" s="692"/>
      <c r="CU47" s="692"/>
      <c r="CV47" s="692"/>
      <c r="CW47" s="692"/>
      <c r="CX47" s="692"/>
      <c r="CY47" s="693"/>
      <c r="CZ47" s="664">
        <v>0.3</v>
      </c>
      <c r="DA47" s="690"/>
      <c r="DB47" s="690"/>
      <c r="DC47" s="694"/>
      <c r="DD47" s="668">
        <v>13102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237</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19480722</v>
      </c>
      <c r="CS49" s="718"/>
      <c r="CT49" s="718"/>
      <c r="CU49" s="718"/>
      <c r="CV49" s="718"/>
      <c r="CW49" s="718"/>
      <c r="CX49" s="718"/>
      <c r="CY49" s="747"/>
      <c r="CZ49" s="739">
        <v>100</v>
      </c>
      <c r="DA49" s="748"/>
      <c r="DB49" s="748"/>
      <c r="DC49" s="749"/>
      <c r="DD49" s="750">
        <v>13297967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mmCaYPJ50uG7ysAoydEpc4KBb8ThKRHIiwA5mvr+rFG+ZxzjXSgX7qEjWHidtdfUTWHLrotFC/NIXFzNICCw==" saltValue="Q29tv2Jm8e6da7OmJFDj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20282</v>
      </c>
      <c r="R7" s="789"/>
      <c r="S7" s="789"/>
      <c r="T7" s="789"/>
      <c r="U7" s="789"/>
      <c r="V7" s="789">
        <v>19507</v>
      </c>
      <c r="W7" s="789"/>
      <c r="X7" s="789"/>
      <c r="Y7" s="789"/>
      <c r="Z7" s="789"/>
      <c r="AA7" s="789">
        <v>775</v>
      </c>
      <c r="AB7" s="789"/>
      <c r="AC7" s="789"/>
      <c r="AD7" s="789"/>
      <c r="AE7" s="790"/>
      <c r="AF7" s="791">
        <v>712</v>
      </c>
      <c r="AG7" s="792"/>
      <c r="AH7" s="792"/>
      <c r="AI7" s="792"/>
      <c r="AJ7" s="793"/>
      <c r="AK7" s="794">
        <v>796</v>
      </c>
      <c r="AL7" s="795"/>
      <c r="AM7" s="795"/>
      <c r="AN7" s="795"/>
      <c r="AO7" s="795"/>
      <c r="AP7" s="795">
        <v>22937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605</v>
      </c>
      <c r="BT7" s="783"/>
      <c r="BU7" s="783"/>
      <c r="BV7" s="783"/>
      <c r="BW7" s="783"/>
      <c r="BX7" s="783"/>
      <c r="BY7" s="783"/>
      <c r="BZ7" s="783"/>
      <c r="CA7" s="783"/>
      <c r="CB7" s="783"/>
      <c r="CC7" s="783"/>
      <c r="CD7" s="783"/>
      <c r="CE7" s="783"/>
      <c r="CF7" s="783"/>
      <c r="CG7" s="798"/>
      <c r="CH7" s="779">
        <v>0</v>
      </c>
      <c r="CI7" s="780"/>
      <c r="CJ7" s="780"/>
      <c r="CK7" s="780"/>
      <c r="CL7" s="781"/>
      <c r="CM7" s="779">
        <v>94</v>
      </c>
      <c r="CN7" s="780"/>
      <c r="CO7" s="780"/>
      <c r="CP7" s="780"/>
      <c r="CQ7" s="781"/>
      <c r="CR7" s="779">
        <v>5</v>
      </c>
      <c r="CS7" s="780"/>
      <c r="CT7" s="780"/>
      <c r="CU7" s="780"/>
      <c r="CV7" s="781"/>
      <c r="CW7" s="779" t="s">
        <v>596</v>
      </c>
      <c r="CX7" s="780"/>
      <c r="CY7" s="780"/>
      <c r="CZ7" s="780"/>
      <c r="DA7" s="781"/>
      <c r="DB7" s="779" t="s">
        <v>596</v>
      </c>
      <c r="DC7" s="780"/>
      <c r="DD7" s="780"/>
      <c r="DE7" s="780"/>
      <c r="DF7" s="781"/>
      <c r="DG7" s="779" t="s">
        <v>596</v>
      </c>
      <c r="DH7" s="780"/>
      <c r="DI7" s="780"/>
      <c r="DJ7" s="780"/>
      <c r="DK7" s="781"/>
      <c r="DL7" s="779" t="s">
        <v>596</v>
      </c>
      <c r="DM7" s="780"/>
      <c r="DN7" s="780"/>
      <c r="DO7" s="780"/>
      <c r="DP7" s="781"/>
      <c r="DQ7" s="779" t="s">
        <v>596</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20</v>
      </c>
      <c r="R8" s="820"/>
      <c r="S8" s="820"/>
      <c r="T8" s="820"/>
      <c r="U8" s="820"/>
      <c r="V8" s="820">
        <v>267</v>
      </c>
      <c r="W8" s="820"/>
      <c r="X8" s="820"/>
      <c r="Y8" s="820"/>
      <c r="Z8" s="820"/>
      <c r="AA8" s="820">
        <v>-247</v>
      </c>
      <c r="AB8" s="820"/>
      <c r="AC8" s="820"/>
      <c r="AD8" s="820"/>
      <c r="AE8" s="821"/>
      <c r="AF8" s="822">
        <v>-247</v>
      </c>
      <c r="AG8" s="823"/>
      <c r="AH8" s="823"/>
      <c r="AI8" s="823"/>
      <c r="AJ8" s="824"/>
      <c r="AK8" s="805">
        <v>6</v>
      </c>
      <c r="AL8" s="806"/>
      <c r="AM8" s="806"/>
      <c r="AN8" s="806"/>
      <c r="AO8" s="806"/>
      <c r="AP8" s="806">
        <v>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11</v>
      </c>
      <c r="R9" s="820"/>
      <c r="S9" s="820"/>
      <c r="T9" s="820"/>
      <c r="U9" s="820"/>
      <c r="V9" s="820">
        <v>11</v>
      </c>
      <c r="W9" s="820"/>
      <c r="X9" s="820"/>
      <c r="Y9" s="820"/>
      <c r="Z9" s="820"/>
      <c r="AA9" s="820">
        <v>0</v>
      </c>
      <c r="AB9" s="820"/>
      <c r="AC9" s="820"/>
      <c r="AD9" s="820"/>
      <c r="AE9" s="821"/>
      <c r="AF9" s="822">
        <v>0</v>
      </c>
      <c r="AG9" s="823"/>
      <c r="AH9" s="823"/>
      <c r="AI9" s="823"/>
      <c r="AJ9" s="824"/>
      <c r="AK9" s="805">
        <v>9</v>
      </c>
      <c r="AL9" s="806"/>
      <c r="AM9" s="806"/>
      <c r="AN9" s="806"/>
      <c r="AO9" s="806"/>
      <c r="AP9" s="806" t="s">
        <v>596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20307</v>
      </c>
      <c r="R23" s="829"/>
      <c r="S23" s="829"/>
      <c r="T23" s="829"/>
      <c r="U23" s="829"/>
      <c r="V23" s="829">
        <v>19779</v>
      </c>
      <c r="W23" s="829"/>
      <c r="X23" s="829"/>
      <c r="Y23" s="829"/>
      <c r="Z23" s="829"/>
      <c r="AA23" s="829">
        <v>528</v>
      </c>
      <c r="AB23" s="829"/>
      <c r="AC23" s="829"/>
      <c r="AD23" s="829"/>
      <c r="AE23" s="830"/>
      <c r="AF23" s="831">
        <v>466</v>
      </c>
      <c r="AG23" s="829"/>
      <c r="AH23" s="829"/>
      <c r="AI23" s="829"/>
      <c r="AJ23" s="832"/>
      <c r="AK23" s="833"/>
      <c r="AL23" s="834"/>
      <c r="AM23" s="834"/>
      <c r="AN23" s="834"/>
      <c r="AO23" s="834"/>
      <c r="AP23" s="829">
        <v>22939</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4295</v>
      </c>
      <c r="R28" s="859"/>
      <c r="S28" s="859"/>
      <c r="T28" s="859"/>
      <c r="U28" s="859"/>
      <c r="V28" s="859">
        <v>4276</v>
      </c>
      <c r="W28" s="859"/>
      <c r="X28" s="859"/>
      <c r="Y28" s="859"/>
      <c r="Z28" s="859"/>
      <c r="AA28" s="859">
        <v>19</v>
      </c>
      <c r="AB28" s="859"/>
      <c r="AC28" s="859"/>
      <c r="AD28" s="859"/>
      <c r="AE28" s="860"/>
      <c r="AF28" s="861">
        <v>19</v>
      </c>
      <c r="AG28" s="859"/>
      <c r="AH28" s="859"/>
      <c r="AI28" s="859"/>
      <c r="AJ28" s="862"/>
      <c r="AK28" s="863">
        <v>286</v>
      </c>
      <c r="AL28" s="864"/>
      <c r="AM28" s="864"/>
      <c r="AN28" s="864"/>
      <c r="AO28" s="864"/>
      <c r="AP28" s="864">
        <v>2</v>
      </c>
      <c r="AQ28" s="864"/>
      <c r="AR28" s="864"/>
      <c r="AS28" s="864"/>
      <c r="AT28" s="864"/>
      <c r="AU28" s="864">
        <v>0</v>
      </c>
      <c r="AV28" s="864"/>
      <c r="AW28" s="864"/>
      <c r="AX28" s="864"/>
      <c r="AY28" s="864"/>
      <c r="AZ28" s="865" t="s">
        <v>596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4345</v>
      </c>
      <c r="R29" s="820"/>
      <c r="S29" s="820"/>
      <c r="T29" s="820"/>
      <c r="U29" s="820"/>
      <c r="V29" s="820">
        <v>4093</v>
      </c>
      <c r="W29" s="820"/>
      <c r="X29" s="820"/>
      <c r="Y29" s="820"/>
      <c r="Z29" s="820"/>
      <c r="AA29" s="820">
        <v>253</v>
      </c>
      <c r="AB29" s="820"/>
      <c r="AC29" s="820"/>
      <c r="AD29" s="820"/>
      <c r="AE29" s="821"/>
      <c r="AF29" s="822">
        <v>253</v>
      </c>
      <c r="AG29" s="823"/>
      <c r="AH29" s="823"/>
      <c r="AI29" s="823"/>
      <c r="AJ29" s="824"/>
      <c r="AK29" s="870">
        <v>585</v>
      </c>
      <c r="AL29" s="866"/>
      <c r="AM29" s="866"/>
      <c r="AN29" s="866"/>
      <c r="AO29" s="866"/>
      <c r="AP29" s="866" t="s">
        <v>596</v>
      </c>
      <c r="AQ29" s="866"/>
      <c r="AR29" s="866"/>
      <c r="AS29" s="866"/>
      <c r="AT29" s="866"/>
      <c r="AU29" s="866" t="s">
        <v>596</v>
      </c>
      <c r="AV29" s="866"/>
      <c r="AW29" s="866"/>
      <c r="AX29" s="866"/>
      <c r="AY29" s="866"/>
      <c r="AZ29" s="867" t="s">
        <v>596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603</v>
      </c>
      <c r="R30" s="820"/>
      <c r="S30" s="820"/>
      <c r="T30" s="820"/>
      <c r="U30" s="820"/>
      <c r="V30" s="820">
        <v>602</v>
      </c>
      <c r="W30" s="820"/>
      <c r="X30" s="820"/>
      <c r="Y30" s="820"/>
      <c r="Z30" s="820"/>
      <c r="AA30" s="820">
        <v>1</v>
      </c>
      <c r="AB30" s="820"/>
      <c r="AC30" s="820"/>
      <c r="AD30" s="820"/>
      <c r="AE30" s="821"/>
      <c r="AF30" s="822">
        <v>1</v>
      </c>
      <c r="AG30" s="823"/>
      <c r="AH30" s="823"/>
      <c r="AI30" s="823"/>
      <c r="AJ30" s="824"/>
      <c r="AK30" s="870">
        <v>147</v>
      </c>
      <c r="AL30" s="866"/>
      <c r="AM30" s="866"/>
      <c r="AN30" s="866"/>
      <c r="AO30" s="866"/>
      <c r="AP30" s="866" t="s">
        <v>596</v>
      </c>
      <c r="AQ30" s="866"/>
      <c r="AR30" s="866"/>
      <c r="AS30" s="866"/>
      <c r="AT30" s="866"/>
      <c r="AU30" s="866" t="s">
        <v>596</v>
      </c>
      <c r="AV30" s="866"/>
      <c r="AW30" s="866"/>
      <c r="AX30" s="866"/>
      <c r="AY30" s="866"/>
      <c r="AZ30" s="867" t="s">
        <v>596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22</v>
      </c>
      <c r="R31" s="820"/>
      <c r="S31" s="820"/>
      <c r="T31" s="820"/>
      <c r="U31" s="820"/>
      <c r="V31" s="820">
        <v>45</v>
      </c>
      <c r="W31" s="820"/>
      <c r="X31" s="820"/>
      <c r="Y31" s="820"/>
      <c r="Z31" s="820"/>
      <c r="AA31" s="820">
        <v>-23</v>
      </c>
      <c r="AB31" s="820"/>
      <c r="AC31" s="820"/>
      <c r="AD31" s="820"/>
      <c r="AE31" s="821"/>
      <c r="AF31" s="822" t="s">
        <v>130</v>
      </c>
      <c r="AG31" s="823"/>
      <c r="AH31" s="823"/>
      <c r="AI31" s="823"/>
      <c r="AJ31" s="824"/>
      <c r="AK31" s="870">
        <v>0</v>
      </c>
      <c r="AL31" s="866"/>
      <c r="AM31" s="866"/>
      <c r="AN31" s="866"/>
      <c r="AO31" s="866"/>
      <c r="AP31" s="866" t="s">
        <v>596</v>
      </c>
      <c r="AQ31" s="866"/>
      <c r="AR31" s="866"/>
      <c r="AS31" s="866"/>
      <c r="AT31" s="866"/>
      <c r="AU31" s="866" t="s">
        <v>596</v>
      </c>
      <c r="AV31" s="866"/>
      <c r="AW31" s="866"/>
      <c r="AX31" s="866"/>
      <c r="AY31" s="866"/>
      <c r="AZ31" s="867" t="s">
        <v>596</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4215</v>
      </c>
      <c r="R32" s="820"/>
      <c r="S32" s="820"/>
      <c r="T32" s="820"/>
      <c r="U32" s="820"/>
      <c r="V32" s="820">
        <v>3800</v>
      </c>
      <c r="W32" s="820"/>
      <c r="X32" s="820"/>
      <c r="Y32" s="820"/>
      <c r="Z32" s="820"/>
      <c r="AA32" s="820">
        <v>416</v>
      </c>
      <c r="AB32" s="820"/>
      <c r="AC32" s="820"/>
      <c r="AD32" s="820"/>
      <c r="AE32" s="821"/>
      <c r="AF32" s="822">
        <v>1529</v>
      </c>
      <c r="AG32" s="823"/>
      <c r="AH32" s="823"/>
      <c r="AI32" s="823"/>
      <c r="AJ32" s="824"/>
      <c r="AK32" s="870">
        <v>323</v>
      </c>
      <c r="AL32" s="866"/>
      <c r="AM32" s="866"/>
      <c r="AN32" s="866"/>
      <c r="AO32" s="866"/>
      <c r="AP32" s="866">
        <v>2455</v>
      </c>
      <c r="AQ32" s="866"/>
      <c r="AR32" s="866"/>
      <c r="AS32" s="866"/>
      <c r="AT32" s="866"/>
      <c r="AU32" s="866">
        <v>1260</v>
      </c>
      <c r="AV32" s="866"/>
      <c r="AW32" s="866"/>
      <c r="AX32" s="866"/>
      <c r="AY32" s="866"/>
      <c r="AZ32" s="867" t="s">
        <v>596</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372</v>
      </c>
      <c r="R33" s="820"/>
      <c r="S33" s="820"/>
      <c r="T33" s="820"/>
      <c r="U33" s="820"/>
      <c r="V33" s="820">
        <v>490</v>
      </c>
      <c r="W33" s="820"/>
      <c r="X33" s="820"/>
      <c r="Y33" s="820"/>
      <c r="Z33" s="820"/>
      <c r="AA33" s="820">
        <v>-118</v>
      </c>
      <c r="AB33" s="820"/>
      <c r="AC33" s="820"/>
      <c r="AD33" s="820"/>
      <c r="AE33" s="821"/>
      <c r="AF33" s="822">
        <v>11</v>
      </c>
      <c r="AG33" s="823"/>
      <c r="AH33" s="823"/>
      <c r="AI33" s="823"/>
      <c r="AJ33" s="824"/>
      <c r="AK33" s="870">
        <v>15</v>
      </c>
      <c r="AL33" s="866"/>
      <c r="AM33" s="866"/>
      <c r="AN33" s="866"/>
      <c r="AO33" s="866"/>
      <c r="AP33" s="866">
        <v>419</v>
      </c>
      <c r="AQ33" s="866"/>
      <c r="AR33" s="866"/>
      <c r="AS33" s="866"/>
      <c r="AT33" s="866"/>
      <c r="AU33" s="866">
        <v>1</v>
      </c>
      <c r="AV33" s="866"/>
      <c r="AW33" s="866"/>
      <c r="AX33" s="866"/>
      <c r="AY33" s="866"/>
      <c r="AZ33" s="867" t="s">
        <v>596</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1054</v>
      </c>
      <c r="R34" s="820"/>
      <c r="S34" s="820"/>
      <c r="T34" s="820"/>
      <c r="U34" s="820"/>
      <c r="V34" s="820">
        <v>1060</v>
      </c>
      <c r="W34" s="820"/>
      <c r="X34" s="820"/>
      <c r="Y34" s="820"/>
      <c r="Z34" s="820"/>
      <c r="AA34" s="820">
        <v>-6</v>
      </c>
      <c r="AB34" s="820"/>
      <c r="AC34" s="820"/>
      <c r="AD34" s="820"/>
      <c r="AE34" s="821"/>
      <c r="AF34" s="822">
        <v>961</v>
      </c>
      <c r="AG34" s="823"/>
      <c r="AH34" s="823"/>
      <c r="AI34" s="823"/>
      <c r="AJ34" s="824"/>
      <c r="AK34" s="870">
        <v>167</v>
      </c>
      <c r="AL34" s="866"/>
      <c r="AM34" s="866"/>
      <c r="AN34" s="866"/>
      <c r="AO34" s="866"/>
      <c r="AP34" s="866">
        <v>2963</v>
      </c>
      <c r="AQ34" s="866"/>
      <c r="AR34" s="866"/>
      <c r="AS34" s="866"/>
      <c r="AT34" s="866"/>
      <c r="AU34" s="866">
        <v>1342</v>
      </c>
      <c r="AV34" s="866"/>
      <c r="AW34" s="866"/>
      <c r="AX34" s="866"/>
      <c r="AY34" s="866"/>
      <c r="AZ34" s="867" t="s">
        <v>596</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767</v>
      </c>
      <c r="R35" s="820"/>
      <c r="S35" s="820"/>
      <c r="T35" s="820"/>
      <c r="U35" s="820"/>
      <c r="V35" s="820">
        <v>757</v>
      </c>
      <c r="W35" s="820"/>
      <c r="X35" s="820"/>
      <c r="Y35" s="820"/>
      <c r="Z35" s="820"/>
      <c r="AA35" s="820">
        <v>10</v>
      </c>
      <c r="AB35" s="820"/>
      <c r="AC35" s="820"/>
      <c r="AD35" s="820"/>
      <c r="AE35" s="821"/>
      <c r="AF35" s="822">
        <v>53</v>
      </c>
      <c r="AG35" s="823"/>
      <c r="AH35" s="823"/>
      <c r="AI35" s="823"/>
      <c r="AJ35" s="824"/>
      <c r="AK35" s="870">
        <v>208</v>
      </c>
      <c r="AL35" s="866"/>
      <c r="AM35" s="866"/>
      <c r="AN35" s="866"/>
      <c r="AO35" s="866"/>
      <c r="AP35" s="866">
        <v>3611</v>
      </c>
      <c r="AQ35" s="866"/>
      <c r="AR35" s="866"/>
      <c r="AS35" s="866"/>
      <c r="AT35" s="866"/>
      <c r="AU35" s="866">
        <v>2022</v>
      </c>
      <c r="AV35" s="866"/>
      <c r="AW35" s="866"/>
      <c r="AX35" s="866"/>
      <c r="AY35" s="866"/>
      <c r="AZ35" s="867" t="s">
        <v>596</v>
      </c>
      <c r="BA35" s="867"/>
      <c r="BB35" s="867"/>
      <c r="BC35" s="867"/>
      <c r="BD35" s="867"/>
      <c r="BE35" s="868" t="s">
        <v>411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2827</v>
      </c>
      <c r="AG63" s="880"/>
      <c r="AH63" s="880"/>
      <c r="AI63" s="880"/>
      <c r="AJ63" s="881"/>
      <c r="AK63" s="882"/>
      <c r="AL63" s="877"/>
      <c r="AM63" s="877"/>
      <c r="AN63" s="877"/>
      <c r="AO63" s="877"/>
      <c r="AP63" s="880">
        <v>9450</v>
      </c>
      <c r="AQ63" s="880"/>
      <c r="AR63" s="880"/>
      <c r="AS63" s="880"/>
      <c r="AT63" s="880"/>
      <c r="AU63" s="880">
        <v>4625</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400</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597</v>
      </c>
      <c r="C68" s="906"/>
      <c r="D68" s="906"/>
      <c r="E68" s="906"/>
      <c r="F68" s="906"/>
      <c r="G68" s="906"/>
      <c r="H68" s="906"/>
      <c r="I68" s="906"/>
      <c r="J68" s="906"/>
      <c r="K68" s="906"/>
      <c r="L68" s="906"/>
      <c r="M68" s="906"/>
      <c r="N68" s="906"/>
      <c r="O68" s="906"/>
      <c r="P68" s="907"/>
      <c r="Q68" s="908">
        <v>342</v>
      </c>
      <c r="R68" s="902"/>
      <c r="S68" s="902"/>
      <c r="T68" s="902"/>
      <c r="U68" s="902"/>
      <c r="V68" s="902">
        <v>170</v>
      </c>
      <c r="W68" s="902"/>
      <c r="X68" s="902"/>
      <c r="Y68" s="902"/>
      <c r="Z68" s="902"/>
      <c r="AA68" s="902">
        <v>172</v>
      </c>
      <c r="AB68" s="902"/>
      <c r="AC68" s="902"/>
      <c r="AD68" s="902"/>
      <c r="AE68" s="902"/>
      <c r="AF68" s="902">
        <v>5</v>
      </c>
      <c r="AG68" s="902"/>
      <c r="AH68" s="902"/>
      <c r="AI68" s="902"/>
      <c r="AJ68" s="902"/>
      <c r="AK68" s="902" t="s">
        <v>596</v>
      </c>
      <c r="AL68" s="902"/>
      <c r="AM68" s="902"/>
      <c r="AN68" s="902"/>
      <c r="AO68" s="902"/>
      <c r="AP68" s="902" t="s">
        <v>596</v>
      </c>
      <c r="AQ68" s="902"/>
      <c r="AR68" s="902"/>
      <c r="AS68" s="902"/>
      <c r="AT68" s="902"/>
      <c r="AU68" s="902" t="s">
        <v>596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598</v>
      </c>
      <c r="C69" s="910"/>
      <c r="D69" s="910"/>
      <c r="E69" s="910"/>
      <c r="F69" s="910"/>
      <c r="G69" s="910"/>
      <c r="H69" s="910"/>
      <c r="I69" s="910"/>
      <c r="J69" s="910"/>
      <c r="K69" s="910"/>
      <c r="L69" s="910"/>
      <c r="M69" s="910"/>
      <c r="N69" s="910"/>
      <c r="O69" s="910"/>
      <c r="P69" s="911"/>
      <c r="Q69" s="912">
        <v>4286</v>
      </c>
      <c r="R69" s="866"/>
      <c r="S69" s="866"/>
      <c r="T69" s="866"/>
      <c r="U69" s="866"/>
      <c r="V69" s="866">
        <v>4270</v>
      </c>
      <c r="W69" s="866"/>
      <c r="X69" s="866"/>
      <c r="Y69" s="866"/>
      <c r="Z69" s="866"/>
      <c r="AA69" s="866">
        <v>16</v>
      </c>
      <c r="AB69" s="866"/>
      <c r="AC69" s="866"/>
      <c r="AD69" s="866"/>
      <c r="AE69" s="866"/>
      <c r="AF69" s="866">
        <v>16</v>
      </c>
      <c r="AG69" s="866"/>
      <c r="AH69" s="866"/>
      <c r="AI69" s="866"/>
      <c r="AJ69" s="866"/>
      <c r="AK69" s="866">
        <v>103</v>
      </c>
      <c r="AL69" s="866"/>
      <c r="AM69" s="866"/>
      <c r="AN69" s="866"/>
      <c r="AO69" s="866"/>
      <c r="AP69" s="866" t="s">
        <v>596</v>
      </c>
      <c r="AQ69" s="866"/>
      <c r="AR69" s="866"/>
      <c r="AS69" s="866"/>
      <c r="AT69" s="866"/>
      <c r="AU69" s="866" t="s">
        <v>596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599</v>
      </c>
      <c r="C70" s="910"/>
      <c r="D70" s="910"/>
      <c r="E70" s="910"/>
      <c r="F70" s="910"/>
      <c r="G70" s="910"/>
      <c r="H70" s="910"/>
      <c r="I70" s="910"/>
      <c r="J70" s="910"/>
      <c r="K70" s="910"/>
      <c r="L70" s="910"/>
      <c r="M70" s="910"/>
      <c r="N70" s="910"/>
      <c r="O70" s="910"/>
      <c r="P70" s="911"/>
      <c r="Q70" s="912">
        <v>195</v>
      </c>
      <c r="R70" s="866"/>
      <c r="S70" s="866"/>
      <c r="T70" s="866"/>
      <c r="U70" s="866"/>
      <c r="V70" s="866">
        <v>189</v>
      </c>
      <c r="W70" s="866"/>
      <c r="X70" s="866"/>
      <c r="Y70" s="866"/>
      <c r="Z70" s="866"/>
      <c r="AA70" s="866">
        <v>6</v>
      </c>
      <c r="AB70" s="866"/>
      <c r="AC70" s="866"/>
      <c r="AD70" s="866"/>
      <c r="AE70" s="866"/>
      <c r="AF70" s="866">
        <v>6</v>
      </c>
      <c r="AG70" s="866"/>
      <c r="AH70" s="866"/>
      <c r="AI70" s="866"/>
      <c r="AJ70" s="866"/>
      <c r="AK70" s="866" t="s">
        <v>596</v>
      </c>
      <c r="AL70" s="866"/>
      <c r="AM70" s="866"/>
      <c r="AN70" s="866"/>
      <c r="AO70" s="866"/>
      <c r="AP70" s="866" t="s">
        <v>596</v>
      </c>
      <c r="AQ70" s="866"/>
      <c r="AR70" s="866"/>
      <c r="AS70" s="866"/>
      <c r="AT70" s="866"/>
      <c r="AU70" s="866" t="s">
        <v>596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600</v>
      </c>
      <c r="C71" s="910"/>
      <c r="D71" s="910"/>
      <c r="E71" s="910"/>
      <c r="F71" s="910"/>
      <c r="G71" s="910"/>
      <c r="H71" s="910"/>
      <c r="I71" s="910"/>
      <c r="J71" s="910"/>
      <c r="K71" s="910"/>
      <c r="L71" s="910"/>
      <c r="M71" s="910"/>
      <c r="N71" s="910"/>
      <c r="O71" s="910"/>
      <c r="P71" s="911"/>
      <c r="Q71" s="912">
        <v>119</v>
      </c>
      <c r="R71" s="866"/>
      <c r="S71" s="866"/>
      <c r="T71" s="866"/>
      <c r="U71" s="866"/>
      <c r="V71" s="866">
        <v>113</v>
      </c>
      <c r="W71" s="866"/>
      <c r="X71" s="866"/>
      <c r="Y71" s="866"/>
      <c r="Z71" s="866"/>
      <c r="AA71" s="866">
        <v>7</v>
      </c>
      <c r="AB71" s="866"/>
      <c r="AC71" s="866"/>
      <c r="AD71" s="866"/>
      <c r="AE71" s="866"/>
      <c r="AF71" s="866">
        <v>7</v>
      </c>
      <c r="AG71" s="866"/>
      <c r="AH71" s="866"/>
      <c r="AI71" s="866"/>
      <c r="AJ71" s="866"/>
      <c r="AK71" s="866">
        <v>20</v>
      </c>
      <c r="AL71" s="866"/>
      <c r="AM71" s="866"/>
      <c r="AN71" s="866"/>
      <c r="AO71" s="866"/>
      <c r="AP71" s="866" t="s">
        <v>596</v>
      </c>
      <c r="AQ71" s="866"/>
      <c r="AR71" s="866"/>
      <c r="AS71" s="866"/>
      <c r="AT71" s="866"/>
      <c r="AU71" s="866" t="s">
        <v>596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601</v>
      </c>
      <c r="C72" s="910"/>
      <c r="D72" s="910"/>
      <c r="E72" s="910"/>
      <c r="F72" s="910"/>
      <c r="G72" s="910"/>
      <c r="H72" s="910"/>
      <c r="I72" s="910"/>
      <c r="J72" s="910"/>
      <c r="K72" s="910"/>
      <c r="L72" s="910"/>
      <c r="M72" s="910"/>
      <c r="N72" s="910"/>
      <c r="O72" s="910"/>
      <c r="P72" s="911"/>
      <c r="Q72" s="912">
        <v>83</v>
      </c>
      <c r="R72" s="866"/>
      <c r="S72" s="866"/>
      <c r="T72" s="866"/>
      <c r="U72" s="866"/>
      <c r="V72" s="866">
        <v>66</v>
      </c>
      <c r="W72" s="866"/>
      <c r="X72" s="866"/>
      <c r="Y72" s="866"/>
      <c r="Z72" s="866"/>
      <c r="AA72" s="866">
        <v>17</v>
      </c>
      <c r="AB72" s="866"/>
      <c r="AC72" s="866"/>
      <c r="AD72" s="866"/>
      <c r="AE72" s="866"/>
      <c r="AF72" s="866">
        <v>17</v>
      </c>
      <c r="AG72" s="866"/>
      <c r="AH72" s="866"/>
      <c r="AI72" s="866"/>
      <c r="AJ72" s="866"/>
      <c r="AK72" s="866" t="s">
        <v>596</v>
      </c>
      <c r="AL72" s="866"/>
      <c r="AM72" s="866"/>
      <c r="AN72" s="866"/>
      <c r="AO72" s="866"/>
      <c r="AP72" s="866" t="s">
        <v>596</v>
      </c>
      <c r="AQ72" s="866"/>
      <c r="AR72" s="866"/>
      <c r="AS72" s="866"/>
      <c r="AT72" s="866"/>
      <c r="AU72" s="866" t="s">
        <v>596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602</v>
      </c>
      <c r="C73" s="910"/>
      <c r="D73" s="910"/>
      <c r="E73" s="910"/>
      <c r="F73" s="910"/>
      <c r="G73" s="910"/>
      <c r="H73" s="910"/>
      <c r="I73" s="910"/>
      <c r="J73" s="910"/>
      <c r="K73" s="910"/>
      <c r="L73" s="910"/>
      <c r="M73" s="910"/>
      <c r="N73" s="910"/>
      <c r="O73" s="910"/>
      <c r="P73" s="911"/>
      <c r="Q73" s="912">
        <v>128</v>
      </c>
      <c r="R73" s="866"/>
      <c r="S73" s="866"/>
      <c r="T73" s="866"/>
      <c r="U73" s="866"/>
      <c r="V73" s="866">
        <v>124</v>
      </c>
      <c r="W73" s="866"/>
      <c r="X73" s="866"/>
      <c r="Y73" s="866"/>
      <c r="Z73" s="866"/>
      <c r="AA73" s="866">
        <v>4</v>
      </c>
      <c r="AB73" s="866"/>
      <c r="AC73" s="866"/>
      <c r="AD73" s="866"/>
      <c r="AE73" s="866"/>
      <c r="AF73" s="866">
        <v>4</v>
      </c>
      <c r="AG73" s="866"/>
      <c r="AH73" s="866"/>
      <c r="AI73" s="866"/>
      <c r="AJ73" s="866"/>
      <c r="AK73" s="866" t="s">
        <v>596</v>
      </c>
      <c r="AL73" s="866"/>
      <c r="AM73" s="866"/>
      <c r="AN73" s="866"/>
      <c r="AO73" s="866"/>
      <c r="AP73" s="866" t="s">
        <v>596</v>
      </c>
      <c r="AQ73" s="866"/>
      <c r="AR73" s="866"/>
      <c r="AS73" s="866"/>
      <c r="AT73" s="866"/>
      <c r="AU73" s="866" t="s">
        <v>596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603</v>
      </c>
      <c r="C74" s="910"/>
      <c r="D74" s="910"/>
      <c r="E74" s="910"/>
      <c r="F74" s="910"/>
      <c r="G74" s="910"/>
      <c r="H74" s="910"/>
      <c r="I74" s="910"/>
      <c r="J74" s="910"/>
      <c r="K74" s="910"/>
      <c r="L74" s="910"/>
      <c r="M74" s="910"/>
      <c r="N74" s="910"/>
      <c r="O74" s="910"/>
      <c r="P74" s="911"/>
      <c r="Q74" s="912">
        <v>401</v>
      </c>
      <c r="R74" s="866"/>
      <c r="S74" s="866"/>
      <c r="T74" s="866"/>
      <c r="U74" s="866"/>
      <c r="V74" s="866">
        <v>376</v>
      </c>
      <c r="W74" s="866"/>
      <c r="X74" s="866"/>
      <c r="Y74" s="866"/>
      <c r="Z74" s="866"/>
      <c r="AA74" s="866">
        <v>26</v>
      </c>
      <c r="AB74" s="866"/>
      <c r="AC74" s="866"/>
      <c r="AD74" s="866"/>
      <c r="AE74" s="866"/>
      <c r="AF74" s="866">
        <v>26</v>
      </c>
      <c r="AG74" s="866"/>
      <c r="AH74" s="866"/>
      <c r="AI74" s="866"/>
      <c r="AJ74" s="866"/>
      <c r="AK74" s="866">
        <v>239</v>
      </c>
      <c r="AL74" s="866"/>
      <c r="AM74" s="866"/>
      <c r="AN74" s="866"/>
      <c r="AO74" s="866"/>
      <c r="AP74" s="866" t="s">
        <v>596</v>
      </c>
      <c r="AQ74" s="866"/>
      <c r="AR74" s="866"/>
      <c r="AS74" s="866"/>
      <c r="AT74" s="866"/>
      <c r="AU74" s="866" t="s">
        <v>596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604</v>
      </c>
      <c r="C75" s="910"/>
      <c r="D75" s="910"/>
      <c r="E75" s="910"/>
      <c r="F75" s="910"/>
      <c r="G75" s="910"/>
      <c r="H75" s="910"/>
      <c r="I75" s="910"/>
      <c r="J75" s="910"/>
      <c r="K75" s="910"/>
      <c r="L75" s="910"/>
      <c r="M75" s="910"/>
      <c r="N75" s="910"/>
      <c r="O75" s="910"/>
      <c r="P75" s="911"/>
      <c r="Q75" s="913">
        <v>1471</v>
      </c>
      <c r="R75" s="914"/>
      <c r="S75" s="914"/>
      <c r="T75" s="914"/>
      <c r="U75" s="870"/>
      <c r="V75" s="915">
        <v>14004</v>
      </c>
      <c r="W75" s="914"/>
      <c r="X75" s="914"/>
      <c r="Y75" s="914"/>
      <c r="Z75" s="870"/>
      <c r="AA75" s="915">
        <v>716</v>
      </c>
      <c r="AB75" s="914"/>
      <c r="AC75" s="914"/>
      <c r="AD75" s="914"/>
      <c r="AE75" s="870"/>
      <c r="AF75" s="915">
        <v>707</v>
      </c>
      <c r="AG75" s="914"/>
      <c r="AH75" s="914"/>
      <c r="AI75" s="914"/>
      <c r="AJ75" s="870"/>
      <c r="AK75" s="915">
        <v>256</v>
      </c>
      <c r="AL75" s="914"/>
      <c r="AM75" s="914"/>
      <c r="AN75" s="914"/>
      <c r="AO75" s="870"/>
      <c r="AP75" s="915">
        <v>4831</v>
      </c>
      <c r="AQ75" s="914"/>
      <c r="AR75" s="914"/>
      <c r="AS75" s="914"/>
      <c r="AT75" s="870"/>
      <c r="AU75" s="915">
        <v>240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787</v>
      </c>
      <c r="AG88" s="880"/>
      <c r="AH88" s="880"/>
      <c r="AI88" s="880"/>
      <c r="AJ88" s="880"/>
      <c r="AK88" s="877"/>
      <c r="AL88" s="877"/>
      <c r="AM88" s="877"/>
      <c r="AN88" s="877"/>
      <c r="AO88" s="877"/>
      <c r="AP88" s="880">
        <v>4831</v>
      </c>
      <c r="AQ88" s="880"/>
      <c r="AR88" s="880"/>
      <c r="AS88" s="880"/>
      <c r="AT88" s="880"/>
      <c r="AU88" s="880">
        <v>240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311</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311</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311</v>
      </c>
      <c r="DR109" s="929"/>
      <c r="DS109" s="929"/>
      <c r="DT109" s="929"/>
      <c r="DU109" s="930"/>
      <c r="DV109" s="928" t="s">
        <v>439</v>
      </c>
      <c r="DW109" s="929"/>
      <c r="DX109" s="929"/>
      <c r="DY109" s="929"/>
      <c r="DZ109" s="931"/>
    </row>
    <row r="110" spans="1:131" s="230" customFormat="1" ht="26.25" customHeight="1" x14ac:dyDescent="0.15">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2492973</v>
      </c>
      <c r="AB110" s="936"/>
      <c r="AC110" s="936"/>
      <c r="AD110" s="936"/>
      <c r="AE110" s="937"/>
      <c r="AF110" s="938">
        <v>2646545</v>
      </c>
      <c r="AG110" s="936"/>
      <c r="AH110" s="936"/>
      <c r="AI110" s="936"/>
      <c r="AJ110" s="937"/>
      <c r="AK110" s="938">
        <v>2494532</v>
      </c>
      <c r="AL110" s="936"/>
      <c r="AM110" s="936"/>
      <c r="AN110" s="936"/>
      <c r="AO110" s="937"/>
      <c r="AP110" s="939">
        <v>27.7</v>
      </c>
      <c r="AQ110" s="940"/>
      <c r="AR110" s="940"/>
      <c r="AS110" s="940"/>
      <c r="AT110" s="941"/>
      <c r="AU110" s="942" t="s">
        <v>74</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24316347</v>
      </c>
      <c r="BR110" s="967"/>
      <c r="BS110" s="967"/>
      <c r="BT110" s="967"/>
      <c r="BU110" s="967"/>
      <c r="BV110" s="967">
        <v>23422504</v>
      </c>
      <c r="BW110" s="967"/>
      <c r="BX110" s="967"/>
      <c r="BY110" s="967"/>
      <c r="BZ110" s="967"/>
      <c r="CA110" s="967">
        <v>22939459</v>
      </c>
      <c r="CB110" s="967"/>
      <c r="CC110" s="967"/>
      <c r="CD110" s="967"/>
      <c r="CE110" s="967"/>
      <c r="CF110" s="980">
        <v>254.9</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446</v>
      </c>
      <c r="DM110" s="967"/>
      <c r="DN110" s="967"/>
      <c r="DO110" s="967"/>
      <c r="DP110" s="967"/>
      <c r="DQ110" s="967" t="s">
        <v>447</v>
      </c>
      <c r="DR110" s="967"/>
      <c r="DS110" s="967"/>
      <c r="DT110" s="967"/>
      <c r="DU110" s="967"/>
      <c r="DV110" s="968" t="s">
        <v>446</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446</v>
      </c>
      <c r="AG111" s="974"/>
      <c r="AH111" s="974"/>
      <c r="AI111" s="974"/>
      <c r="AJ111" s="975"/>
      <c r="AK111" s="976" t="s">
        <v>130</v>
      </c>
      <c r="AL111" s="974"/>
      <c r="AM111" s="974"/>
      <c r="AN111" s="974"/>
      <c r="AO111" s="975"/>
      <c r="AP111" s="977" t="s">
        <v>130</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445</v>
      </c>
      <c r="BW111" s="962"/>
      <c r="BX111" s="962"/>
      <c r="BY111" s="962"/>
      <c r="BZ111" s="962"/>
      <c r="CA111" s="962" t="s">
        <v>130</v>
      </c>
      <c r="CB111" s="962"/>
      <c r="CC111" s="962"/>
      <c r="CD111" s="962"/>
      <c r="CE111" s="962"/>
      <c r="CF111" s="956" t="s">
        <v>130</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452</v>
      </c>
      <c r="DM111" s="962"/>
      <c r="DN111" s="962"/>
      <c r="DO111" s="962"/>
      <c r="DP111" s="962"/>
      <c r="DQ111" s="962" t="s">
        <v>446</v>
      </c>
      <c r="DR111" s="962"/>
      <c r="DS111" s="962"/>
      <c r="DT111" s="962"/>
      <c r="DU111" s="962"/>
      <c r="DV111" s="963" t="s">
        <v>445</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943</v>
      </c>
      <c r="AB112" s="995"/>
      <c r="AC112" s="995"/>
      <c r="AD112" s="995"/>
      <c r="AE112" s="996"/>
      <c r="AF112" s="997">
        <v>943</v>
      </c>
      <c r="AG112" s="995"/>
      <c r="AH112" s="995"/>
      <c r="AI112" s="995"/>
      <c r="AJ112" s="996"/>
      <c r="AK112" s="997">
        <v>943</v>
      </c>
      <c r="AL112" s="995"/>
      <c r="AM112" s="995"/>
      <c r="AN112" s="995"/>
      <c r="AO112" s="996"/>
      <c r="AP112" s="998">
        <v>0</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5545616</v>
      </c>
      <c r="BR112" s="962"/>
      <c r="BS112" s="962"/>
      <c r="BT112" s="962"/>
      <c r="BU112" s="962"/>
      <c r="BV112" s="962">
        <v>5033123</v>
      </c>
      <c r="BW112" s="962"/>
      <c r="BX112" s="962"/>
      <c r="BY112" s="962"/>
      <c r="BZ112" s="962"/>
      <c r="CA112" s="962">
        <v>4625012</v>
      </c>
      <c r="CB112" s="962"/>
      <c r="CC112" s="962"/>
      <c r="CD112" s="962"/>
      <c r="CE112" s="962"/>
      <c r="CF112" s="956">
        <v>51.4</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130</v>
      </c>
      <c r="DM112" s="962"/>
      <c r="DN112" s="962"/>
      <c r="DO112" s="962"/>
      <c r="DP112" s="962"/>
      <c r="DQ112" s="962" t="s">
        <v>446</v>
      </c>
      <c r="DR112" s="962"/>
      <c r="DS112" s="962"/>
      <c r="DT112" s="962"/>
      <c r="DU112" s="962"/>
      <c r="DV112" s="963" t="s">
        <v>445</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496845</v>
      </c>
      <c r="AB113" s="974"/>
      <c r="AC113" s="974"/>
      <c r="AD113" s="974"/>
      <c r="AE113" s="975"/>
      <c r="AF113" s="976">
        <v>548920</v>
      </c>
      <c r="AG113" s="974"/>
      <c r="AH113" s="974"/>
      <c r="AI113" s="974"/>
      <c r="AJ113" s="975"/>
      <c r="AK113" s="976">
        <v>543646</v>
      </c>
      <c r="AL113" s="974"/>
      <c r="AM113" s="974"/>
      <c r="AN113" s="974"/>
      <c r="AO113" s="975"/>
      <c r="AP113" s="977">
        <v>6</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195101</v>
      </c>
      <c r="BR113" s="962"/>
      <c r="BS113" s="962"/>
      <c r="BT113" s="962"/>
      <c r="BU113" s="962"/>
      <c r="BV113" s="962">
        <v>249075</v>
      </c>
      <c r="BW113" s="962"/>
      <c r="BX113" s="962"/>
      <c r="BY113" s="962"/>
      <c r="BZ113" s="962"/>
      <c r="CA113" s="962">
        <v>239815</v>
      </c>
      <c r="CB113" s="962"/>
      <c r="CC113" s="962"/>
      <c r="CD113" s="962"/>
      <c r="CE113" s="962"/>
      <c r="CF113" s="956">
        <v>2.7</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130</v>
      </c>
      <c r="DH113" s="995"/>
      <c r="DI113" s="995"/>
      <c r="DJ113" s="995"/>
      <c r="DK113" s="996"/>
      <c r="DL113" s="997" t="s">
        <v>130</v>
      </c>
      <c r="DM113" s="995"/>
      <c r="DN113" s="995"/>
      <c r="DO113" s="995"/>
      <c r="DP113" s="996"/>
      <c r="DQ113" s="997" t="s">
        <v>130</v>
      </c>
      <c r="DR113" s="995"/>
      <c r="DS113" s="995"/>
      <c r="DT113" s="995"/>
      <c r="DU113" s="996"/>
      <c r="DV113" s="998" t="s">
        <v>452</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74275</v>
      </c>
      <c r="AB114" s="995"/>
      <c r="AC114" s="995"/>
      <c r="AD114" s="995"/>
      <c r="AE114" s="996"/>
      <c r="AF114" s="997">
        <v>67614</v>
      </c>
      <c r="AG114" s="995"/>
      <c r="AH114" s="995"/>
      <c r="AI114" s="995"/>
      <c r="AJ114" s="996"/>
      <c r="AK114" s="997">
        <v>48762</v>
      </c>
      <c r="AL114" s="995"/>
      <c r="AM114" s="995"/>
      <c r="AN114" s="995"/>
      <c r="AO114" s="996"/>
      <c r="AP114" s="998">
        <v>0.5</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3595368</v>
      </c>
      <c r="BR114" s="962"/>
      <c r="BS114" s="962"/>
      <c r="BT114" s="962"/>
      <c r="BU114" s="962"/>
      <c r="BV114" s="962">
        <v>3559971</v>
      </c>
      <c r="BW114" s="962"/>
      <c r="BX114" s="962"/>
      <c r="BY114" s="962"/>
      <c r="BZ114" s="962"/>
      <c r="CA114" s="962">
        <v>3439244</v>
      </c>
      <c r="CB114" s="962"/>
      <c r="CC114" s="962"/>
      <c r="CD114" s="962"/>
      <c r="CE114" s="962"/>
      <c r="CF114" s="956">
        <v>38.200000000000003</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463</v>
      </c>
      <c r="DM114" s="995"/>
      <c r="DN114" s="995"/>
      <c r="DO114" s="995"/>
      <c r="DP114" s="996"/>
      <c r="DQ114" s="997" t="s">
        <v>445</v>
      </c>
      <c r="DR114" s="995"/>
      <c r="DS114" s="995"/>
      <c r="DT114" s="995"/>
      <c r="DU114" s="996"/>
      <c r="DV114" s="998" t="s">
        <v>130</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130</v>
      </c>
      <c r="AB115" s="974"/>
      <c r="AC115" s="974"/>
      <c r="AD115" s="974"/>
      <c r="AE115" s="975"/>
      <c r="AF115" s="976" t="s">
        <v>130</v>
      </c>
      <c r="AG115" s="974"/>
      <c r="AH115" s="974"/>
      <c r="AI115" s="974"/>
      <c r="AJ115" s="975"/>
      <c r="AK115" s="976" t="s">
        <v>445</v>
      </c>
      <c r="AL115" s="974"/>
      <c r="AM115" s="974"/>
      <c r="AN115" s="974"/>
      <c r="AO115" s="975"/>
      <c r="AP115" s="977" t="s">
        <v>445</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130</v>
      </c>
      <c r="CB115" s="962"/>
      <c r="CC115" s="962"/>
      <c r="CD115" s="962"/>
      <c r="CE115" s="962"/>
      <c r="CF115" s="956" t="s">
        <v>463</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452</v>
      </c>
      <c r="DM115" s="995"/>
      <c r="DN115" s="995"/>
      <c r="DO115" s="995"/>
      <c r="DP115" s="996"/>
      <c r="DQ115" s="997" t="s">
        <v>446</v>
      </c>
      <c r="DR115" s="995"/>
      <c r="DS115" s="995"/>
      <c r="DT115" s="995"/>
      <c r="DU115" s="996"/>
      <c r="DV115" s="998" t="s">
        <v>446</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463</v>
      </c>
      <c r="AB116" s="995"/>
      <c r="AC116" s="995"/>
      <c r="AD116" s="995"/>
      <c r="AE116" s="996"/>
      <c r="AF116" s="997" t="s">
        <v>468</v>
      </c>
      <c r="AG116" s="995"/>
      <c r="AH116" s="995"/>
      <c r="AI116" s="995"/>
      <c r="AJ116" s="996"/>
      <c r="AK116" s="997" t="s">
        <v>130</v>
      </c>
      <c r="AL116" s="995"/>
      <c r="AM116" s="995"/>
      <c r="AN116" s="995"/>
      <c r="AO116" s="996"/>
      <c r="AP116" s="998" t="s">
        <v>452</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468</v>
      </c>
      <c r="BW116" s="962"/>
      <c r="BX116" s="962"/>
      <c r="BY116" s="962"/>
      <c r="BZ116" s="962"/>
      <c r="CA116" s="962" t="s">
        <v>130</v>
      </c>
      <c r="CB116" s="962"/>
      <c r="CC116" s="962"/>
      <c r="CD116" s="962"/>
      <c r="CE116" s="962"/>
      <c r="CF116" s="956" t="s">
        <v>452</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452</v>
      </c>
      <c r="DM116" s="995"/>
      <c r="DN116" s="995"/>
      <c r="DO116" s="995"/>
      <c r="DP116" s="996"/>
      <c r="DQ116" s="997" t="s">
        <v>447</v>
      </c>
      <c r="DR116" s="995"/>
      <c r="DS116" s="995"/>
      <c r="DT116" s="995"/>
      <c r="DU116" s="996"/>
      <c r="DV116" s="998" t="s">
        <v>130</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3065036</v>
      </c>
      <c r="AB117" s="1015"/>
      <c r="AC117" s="1015"/>
      <c r="AD117" s="1015"/>
      <c r="AE117" s="1016"/>
      <c r="AF117" s="1017">
        <v>3264022</v>
      </c>
      <c r="AG117" s="1015"/>
      <c r="AH117" s="1015"/>
      <c r="AI117" s="1015"/>
      <c r="AJ117" s="1016"/>
      <c r="AK117" s="1017">
        <v>3087883</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463</v>
      </c>
      <c r="BR117" s="962"/>
      <c r="BS117" s="962"/>
      <c r="BT117" s="962"/>
      <c r="BU117" s="962"/>
      <c r="BV117" s="962" t="s">
        <v>452</v>
      </c>
      <c r="BW117" s="962"/>
      <c r="BX117" s="962"/>
      <c r="BY117" s="962"/>
      <c r="BZ117" s="962"/>
      <c r="CA117" s="962" t="s">
        <v>130</v>
      </c>
      <c r="CB117" s="962"/>
      <c r="CC117" s="962"/>
      <c r="CD117" s="962"/>
      <c r="CE117" s="962"/>
      <c r="CF117" s="956" t="s">
        <v>130</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463</v>
      </c>
      <c r="DH117" s="995"/>
      <c r="DI117" s="995"/>
      <c r="DJ117" s="995"/>
      <c r="DK117" s="996"/>
      <c r="DL117" s="997" t="s">
        <v>468</v>
      </c>
      <c r="DM117" s="995"/>
      <c r="DN117" s="995"/>
      <c r="DO117" s="995"/>
      <c r="DP117" s="996"/>
      <c r="DQ117" s="997" t="s">
        <v>468</v>
      </c>
      <c r="DR117" s="995"/>
      <c r="DS117" s="995"/>
      <c r="DT117" s="995"/>
      <c r="DU117" s="996"/>
      <c r="DV117" s="998" t="s">
        <v>445</v>
      </c>
      <c r="DW117" s="999"/>
      <c r="DX117" s="999"/>
      <c r="DY117" s="999"/>
      <c r="DZ117" s="1000"/>
    </row>
    <row r="118" spans="1:130" s="230" customFormat="1" ht="26.25" customHeight="1" x14ac:dyDescent="0.15">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311</v>
      </c>
      <c r="AL118" s="929"/>
      <c r="AM118" s="929"/>
      <c r="AN118" s="929"/>
      <c r="AO118" s="930"/>
      <c r="AP118" s="1006" t="s">
        <v>439</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130</v>
      </c>
      <c r="BW118" s="1036"/>
      <c r="BX118" s="1036"/>
      <c r="BY118" s="1036"/>
      <c r="BZ118" s="1036"/>
      <c r="CA118" s="1036" t="s">
        <v>446</v>
      </c>
      <c r="CB118" s="1036"/>
      <c r="CC118" s="1036"/>
      <c r="CD118" s="1036"/>
      <c r="CE118" s="1036"/>
      <c r="CF118" s="956" t="s">
        <v>130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463</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15">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446</v>
      </c>
      <c r="AL119" s="936"/>
      <c r="AM119" s="936"/>
      <c r="AN119" s="936"/>
      <c r="AO119" s="937"/>
      <c r="AP119" s="939" t="s">
        <v>445</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476</v>
      </c>
      <c r="BP119" s="1041"/>
      <c r="BQ119" s="1035">
        <v>33652432</v>
      </c>
      <c r="BR119" s="1036"/>
      <c r="BS119" s="1036"/>
      <c r="BT119" s="1036"/>
      <c r="BU119" s="1036"/>
      <c r="BV119" s="1036">
        <v>32264673</v>
      </c>
      <c r="BW119" s="1036"/>
      <c r="BX119" s="1036"/>
      <c r="BY119" s="1036"/>
      <c r="BZ119" s="1036"/>
      <c r="CA119" s="1036">
        <v>31243530</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463</v>
      </c>
      <c r="DM119" s="1022"/>
      <c r="DN119" s="1022"/>
      <c r="DO119" s="1022"/>
      <c r="DP119" s="1023"/>
      <c r="DQ119" s="1021" t="s">
        <v>130</v>
      </c>
      <c r="DR119" s="1022"/>
      <c r="DS119" s="1022"/>
      <c r="DT119" s="1022"/>
      <c r="DU119" s="1023"/>
      <c r="DV119" s="1024" t="s">
        <v>463</v>
      </c>
      <c r="DW119" s="1025"/>
      <c r="DX119" s="1025"/>
      <c r="DY119" s="1025"/>
      <c r="DZ119" s="1026"/>
    </row>
    <row r="120" spans="1:130" s="230" customFormat="1" ht="26.25" customHeight="1" x14ac:dyDescent="0.15">
      <c r="A120" s="1093"/>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130</v>
      </c>
      <c r="AG120" s="995"/>
      <c r="AH120" s="995"/>
      <c r="AI120" s="995"/>
      <c r="AJ120" s="996"/>
      <c r="AK120" s="997" t="s">
        <v>463</v>
      </c>
      <c r="AL120" s="995"/>
      <c r="AM120" s="995"/>
      <c r="AN120" s="995"/>
      <c r="AO120" s="996"/>
      <c r="AP120" s="998" t="s">
        <v>451</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3361120</v>
      </c>
      <c r="BR120" s="967"/>
      <c r="BS120" s="967"/>
      <c r="BT120" s="967"/>
      <c r="BU120" s="967"/>
      <c r="BV120" s="967">
        <v>4041714</v>
      </c>
      <c r="BW120" s="967"/>
      <c r="BX120" s="967"/>
      <c r="BY120" s="967"/>
      <c r="BZ120" s="967"/>
      <c r="CA120" s="967">
        <v>4292860</v>
      </c>
      <c r="CB120" s="967"/>
      <c r="CC120" s="967"/>
      <c r="CD120" s="967"/>
      <c r="CE120" s="967"/>
      <c r="CF120" s="980">
        <v>47.7</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2565830</v>
      </c>
      <c r="DH120" s="967"/>
      <c r="DI120" s="967"/>
      <c r="DJ120" s="967"/>
      <c r="DK120" s="967"/>
      <c r="DL120" s="967">
        <v>2295861</v>
      </c>
      <c r="DM120" s="967"/>
      <c r="DN120" s="967"/>
      <c r="DO120" s="967"/>
      <c r="DP120" s="967"/>
      <c r="DQ120" s="967">
        <v>2022210</v>
      </c>
      <c r="DR120" s="967"/>
      <c r="DS120" s="967"/>
      <c r="DT120" s="967"/>
      <c r="DU120" s="967"/>
      <c r="DV120" s="968">
        <v>22.5</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446</v>
      </c>
      <c r="AG121" s="995"/>
      <c r="AH121" s="995"/>
      <c r="AI121" s="995"/>
      <c r="AJ121" s="996"/>
      <c r="AK121" s="997" t="s">
        <v>130</v>
      </c>
      <c r="AL121" s="995"/>
      <c r="AM121" s="995"/>
      <c r="AN121" s="995"/>
      <c r="AO121" s="996"/>
      <c r="AP121" s="998" t="s">
        <v>130</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96212</v>
      </c>
      <c r="BR121" s="962"/>
      <c r="BS121" s="962"/>
      <c r="BT121" s="962"/>
      <c r="BU121" s="962"/>
      <c r="BV121" s="962">
        <v>63881</v>
      </c>
      <c r="BW121" s="962"/>
      <c r="BX121" s="962"/>
      <c r="BY121" s="962"/>
      <c r="BZ121" s="962"/>
      <c r="CA121" s="962">
        <v>44392</v>
      </c>
      <c r="CB121" s="962"/>
      <c r="CC121" s="962"/>
      <c r="CD121" s="962"/>
      <c r="CE121" s="962"/>
      <c r="CF121" s="956">
        <v>0.5</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1485857</v>
      </c>
      <c r="DH121" s="962"/>
      <c r="DI121" s="962"/>
      <c r="DJ121" s="962"/>
      <c r="DK121" s="962"/>
      <c r="DL121" s="962">
        <v>1365405</v>
      </c>
      <c r="DM121" s="962"/>
      <c r="DN121" s="962"/>
      <c r="DO121" s="962"/>
      <c r="DP121" s="962"/>
      <c r="DQ121" s="962">
        <v>1342058</v>
      </c>
      <c r="DR121" s="962"/>
      <c r="DS121" s="962"/>
      <c r="DT121" s="962"/>
      <c r="DU121" s="962"/>
      <c r="DV121" s="963">
        <v>14.9</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446</v>
      </c>
      <c r="AL122" s="995"/>
      <c r="AM122" s="995"/>
      <c r="AN122" s="995"/>
      <c r="AO122" s="996"/>
      <c r="AP122" s="998" t="s">
        <v>130</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20271838</v>
      </c>
      <c r="BR122" s="1036"/>
      <c r="BS122" s="1036"/>
      <c r="BT122" s="1036"/>
      <c r="BU122" s="1036"/>
      <c r="BV122" s="1036">
        <v>20018804</v>
      </c>
      <c r="BW122" s="1036"/>
      <c r="BX122" s="1036"/>
      <c r="BY122" s="1036"/>
      <c r="BZ122" s="1036"/>
      <c r="CA122" s="1036">
        <v>19325481</v>
      </c>
      <c r="CB122" s="1036"/>
      <c r="CC122" s="1036"/>
      <c r="CD122" s="1036"/>
      <c r="CE122" s="1036"/>
      <c r="CF122" s="1053">
        <v>214.8</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1492837</v>
      </c>
      <c r="DH122" s="962"/>
      <c r="DI122" s="962"/>
      <c r="DJ122" s="962"/>
      <c r="DK122" s="962"/>
      <c r="DL122" s="962">
        <v>1371191</v>
      </c>
      <c r="DM122" s="962"/>
      <c r="DN122" s="962"/>
      <c r="DO122" s="962"/>
      <c r="DP122" s="962"/>
      <c r="DQ122" s="962">
        <v>1259512</v>
      </c>
      <c r="DR122" s="962"/>
      <c r="DS122" s="962"/>
      <c r="DT122" s="962"/>
      <c r="DU122" s="962"/>
      <c r="DV122" s="963">
        <v>14</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451</v>
      </c>
      <c r="AB123" s="995"/>
      <c r="AC123" s="995"/>
      <c r="AD123" s="995"/>
      <c r="AE123" s="996"/>
      <c r="AF123" s="997" t="s">
        <v>130</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487</v>
      </c>
      <c r="BP123" s="1041"/>
      <c r="BQ123" s="1099">
        <v>23729170</v>
      </c>
      <c r="BR123" s="1100"/>
      <c r="BS123" s="1100"/>
      <c r="BT123" s="1100"/>
      <c r="BU123" s="1100"/>
      <c r="BV123" s="1100">
        <v>24124399</v>
      </c>
      <c r="BW123" s="1100"/>
      <c r="BX123" s="1100"/>
      <c r="BY123" s="1100"/>
      <c r="BZ123" s="1100"/>
      <c r="CA123" s="1100">
        <v>23662733</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130</v>
      </c>
      <c r="DH123" s="995"/>
      <c r="DI123" s="995"/>
      <c r="DJ123" s="995"/>
      <c r="DK123" s="996"/>
      <c r="DL123" s="997" t="s">
        <v>446</v>
      </c>
      <c r="DM123" s="995"/>
      <c r="DN123" s="995"/>
      <c r="DO123" s="995"/>
      <c r="DP123" s="996"/>
      <c r="DQ123" s="997">
        <v>837</v>
      </c>
      <c r="DR123" s="995"/>
      <c r="DS123" s="995"/>
      <c r="DT123" s="995"/>
      <c r="DU123" s="996"/>
      <c r="DV123" s="998">
        <v>0</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463</v>
      </c>
      <c r="AB124" s="995"/>
      <c r="AC124" s="995"/>
      <c r="AD124" s="995"/>
      <c r="AE124" s="996"/>
      <c r="AF124" s="997" t="s">
        <v>468</v>
      </c>
      <c r="AG124" s="995"/>
      <c r="AH124" s="995"/>
      <c r="AI124" s="995"/>
      <c r="AJ124" s="996"/>
      <c r="AK124" s="997" t="s">
        <v>130</v>
      </c>
      <c r="AL124" s="995"/>
      <c r="AM124" s="995"/>
      <c r="AN124" s="995"/>
      <c r="AO124" s="996"/>
      <c r="AP124" s="998" t="s">
        <v>130</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108.6</v>
      </c>
      <c r="BR124" s="1063"/>
      <c r="BS124" s="1063"/>
      <c r="BT124" s="1063"/>
      <c r="BU124" s="1063"/>
      <c r="BV124" s="1063">
        <v>86.1</v>
      </c>
      <c r="BW124" s="1063"/>
      <c r="BX124" s="1063"/>
      <c r="BY124" s="1063"/>
      <c r="BZ124" s="1063"/>
      <c r="CA124" s="1063">
        <v>84.2</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v>1092</v>
      </c>
      <c r="DH124" s="1022"/>
      <c r="DI124" s="1022"/>
      <c r="DJ124" s="1022"/>
      <c r="DK124" s="1023"/>
      <c r="DL124" s="1021">
        <v>666</v>
      </c>
      <c r="DM124" s="1022"/>
      <c r="DN124" s="1022"/>
      <c r="DO124" s="1022"/>
      <c r="DP124" s="1023"/>
      <c r="DQ124" s="1021">
        <v>395</v>
      </c>
      <c r="DR124" s="1022"/>
      <c r="DS124" s="1022"/>
      <c r="DT124" s="1022"/>
      <c r="DU124" s="1023"/>
      <c r="DV124" s="1024">
        <v>0</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451</v>
      </c>
      <c r="AG125" s="995"/>
      <c r="AH125" s="995"/>
      <c r="AI125" s="995"/>
      <c r="AJ125" s="996"/>
      <c r="AK125" s="997" t="s">
        <v>130</v>
      </c>
      <c r="AL125" s="995"/>
      <c r="AM125" s="995"/>
      <c r="AN125" s="995"/>
      <c r="AO125" s="996"/>
      <c r="AP125" s="998" t="s">
        <v>451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451</v>
      </c>
      <c r="DM125" s="967"/>
      <c r="DN125" s="967"/>
      <c r="DO125" s="967"/>
      <c r="DP125" s="967"/>
      <c r="DQ125" s="967" t="s">
        <v>468</v>
      </c>
      <c r="DR125" s="967"/>
      <c r="DS125" s="967"/>
      <c r="DT125" s="967"/>
      <c r="DU125" s="967"/>
      <c r="DV125" s="968" t="s">
        <v>130</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451</v>
      </c>
      <c r="AB126" s="995"/>
      <c r="AC126" s="995"/>
      <c r="AD126" s="995"/>
      <c r="AE126" s="996"/>
      <c r="AF126" s="997" t="s">
        <v>130</v>
      </c>
      <c r="AG126" s="995"/>
      <c r="AH126" s="995"/>
      <c r="AI126" s="995"/>
      <c r="AJ126" s="996"/>
      <c r="AK126" s="997" t="s">
        <v>130</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468</v>
      </c>
      <c r="DH126" s="962"/>
      <c r="DI126" s="962"/>
      <c r="DJ126" s="962"/>
      <c r="DK126" s="962"/>
      <c r="DL126" s="962" t="s">
        <v>468</v>
      </c>
      <c r="DM126" s="962"/>
      <c r="DN126" s="962"/>
      <c r="DO126" s="962"/>
      <c r="DP126" s="962"/>
      <c r="DQ126" s="962" t="s">
        <v>468</v>
      </c>
      <c r="DR126" s="962"/>
      <c r="DS126" s="962"/>
      <c r="DT126" s="962"/>
      <c r="DU126" s="962"/>
      <c r="DV126" s="963" t="s">
        <v>130</v>
      </c>
      <c r="DW126" s="963"/>
      <c r="DX126" s="963"/>
      <c r="DY126" s="963"/>
      <c r="DZ126" s="964"/>
    </row>
    <row r="127" spans="1:130" s="230" customFormat="1" ht="26.25" customHeight="1" x14ac:dyDescent="0.15">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451</v>
      </c>
      <c r="AB127" s="995"/>
      <c r="AC127" s="995"/>
      <c r="AD127" s="995"/>
      <c r="AE127" s="996"/>
      <c r="AF127" s="997" t="s">
        <v>468</v>
      </c>
      <c r="AG127" s="995"/>
      <c r="AH127" s="995"/>
      <c r="AI127" s="995"/>
      <c r="AJ127" s="996"/>
      <c r="AK127" s="997" t="s">
        <v>451</v>
      </c>
      <c r="AL127" s="995"/>
      <c r="AM127" s="995"/>
      <c r="AN127" s="995"/>
      <c r="AO127" s="996"/>
      <c r="AP127" s="998" t="s">
        <v>130</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468</v>
      </c>
      <c r="DH127" s="962"/>
      <c r="DI127" s="962"/>
      <c r="DJ127" s="962"/>
      <c r="DK127" s="962"/>
      <c r="DL127" s="962" t="s">
        <v>468</v>
      </c>
      <c r="DM127" s="962"/>
      <c r="DN127" s="962"/>
      <c r="DO127" s="962"/>
      <c r="DP127" s="962"/>
      <c r="DQ127" s="962" t="s">
        <v>451</v>
      </c>
      <c r="DR127" s="962"/>
      <c r="DS127" s="962"/>
      <c r="DT127" s="962"/>
      <c r="DU127" s="962"/>
      <c r="DV127" s="963" t="s">
        <v>130</v>
      </c>
      <c r="DW127" s="963"/>
      <c r="DX127" s="963"/>
      <c r="DY127" s="963"/>
      <c r="DZ127" s="964"/>
    </row>
    <row r="128" spans="1:130" s="230" customFormat="1" ht="26.25" customHeight="1" thickBot="1" x14ac:dyDescent="0.2">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37912</v>
      </c>
      <c r="AB128" s="1082"/>
      <c r="AC128" s="1082"/>
      <c r="AD128" s="1082"/>
      <c r="AE128" s="1083"/>
      <c r="AF128" s="1084">
        <v>71433</v>
      </c>
      <c r="AG128" s="1082"/>
      <c r="AH128" s="1082"/>
      <c r="AI128" s="1082"/>
      <c r="AJ128" s="1083"/>
      <c r="AK128" s="1084">
        <v>29680</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130</v>
      </c>
      <c r="BG128" s="1089"/>
      <c r="BH128" s="1089"/>
      <c r="BI128" s="1089"/>
      <c r="BJ128" s="1089"/>
      <c r="BK128" s="1089"/>
      <c r="BL128" s="1090"/>
      <c r="BM128" s="1088">
        <v>13.17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468</v>
      </c>
      <c r="DM128" s="1074"/>
      <c r="DN128" s="1074"/>
      <c r="DO128" s="1074"/>
      <c r="DP128" s="1074"/>
      <c r="DQ128" s="1074" t="s">
        <v>446</v>
      </c>
      <c r="DR128" s="1074"/>
      <c r="DS128" s="1074"/>
      <c r="DT128" s="1074"/>
      <c r="DU128" s="1074"/>
      <c r="DV128" s="1075" t="s">
        <v>445</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11148753</v>
      </c>
      <c r="AB129" s="995"/>
      <c r="AC129" s="995"/>
      <c r="AD129" s="995"/>
      <c r="AE129" s="996"/>
      <c r="AF129" s="997">
        <v>11585825</v>
      </c>
      <c r="AG129" s="995"/>
      <c r="AH129" s="995"/>
      <c r="AI129" s="995"/>
      <c r="AJ129" s="996"/>
      <c r="AK129" s="997">
        <v>11085459</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447</v>
      </c>
      <c r="BG129" s="1103"/>
      <c r="BH129" s="1103"/>
      <c r="BI129" s="1103"/>
      <c r="BJ129" s="1103"/>
      <c r="BK129" s="1103"/>
      <c r="BL129" s="1104"/>
      <c r="BM129" s="1102">
        <v>18.170000000000002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2011876</v>
      </c>
      <c r="AB130" s="995"/>
      <c r="AC130" s="995"/>
      <c r="AD130" s="995"/>
      <c r="AE130" s="996"/>
      <c r="AF130" s="997">
        <v>2133648</v>
      </c>
      <c r="AG130" s="995"/>
      <c r="AH130" s="995"/>
      <c r="AI130" s="995"/>
      <c r="AJ130" s="996"/>
      <c r="AK130" s="997">
        <v>2086583</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11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9136877</v>
      </c>
      <c r="AB131" s="1022"/>
      <c r="AC131" s="1022"/>
      <c r="AD131" s="1022"/>
      <c r="AE131" s="1023"/>
      <c r="AF131" s="1021">
        <v>9452177</v>
      </c>
      <c r="AG131" s="1022"/>
      <c r="AH131" s="1022"/>
      <c r="AI131" s="1022"/>
      <c r="AJ131" s="1023"/>
      <c r="AK131" s="1021">
        <v>8998876</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v>84.2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11.11154282</v>
      </c>
      <c r="AB132" s="1133"/>
      <c r="AC132" s="1133"/>
      <c r="AD132" s="1133"/>
      <c r="AE132" s="1134"/>
      <c r="AF132" s="1135">
        <v>11.203144</v>
      </c>
      <c r="AG132" s="1133"/>
      <c r="AH132" s="1133"/>
      <c r="AI132" s="1133"/>
      <c r="AJ132" s="1134"/>
      <c r="AK132" s="1135">
        <v>10.797126220000001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13.4</v>
      </c>
      <c r="AB133" s="1116"/>
      <c r="AC133" s="1116"/>
      <c r="AD133" s="1116"/>
      <c r="AE133" s="1117"/>
      <c r="AF133" s="1115">
        <v>12.7</v>
      </c>
      <c r="AG133" s="1116"/>
      <c r="AH133" s="1116"/>
      <c r="AI133" s="1116"/>
      <c r="AJ133" s="1117"/>
      <c r="AK133" s="1115">
        <v>11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w4uKBb4w8RymN4avEOSYmjKoWGbJG0wbfUSM9abQIDIHaDrUO2XeC6pD4Sueje9en1e26+v2moLjDdG1ISOPw==" saltValue="ZrG8vw+L+mzeeOlq8yvq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HGb/djljGmO0SFE5YQaQRND1hQUtkRI27dKm/m1Ez9XlD2hVytRp9CXT1P1iRNlp/SO1t+hQhErQgugrtac3A==" saltValue="C8SUvm5kNTsjE07BZdw1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Y57LKRxVXyUX/aWYel++yTaHJoHa0WKrcYKpUfki0q1Dql/hnqYXH3q3HgVwR06fF73ZtgVb2sfBAe911YNbw==" saltValue="zOwB6Vdgn1Q8eAciQTPnq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3423560</v>
      </c>
      <c r="AP9" s="281">
        <v>122528</v>
      </c>
      <c r="AQ9" s="282">
        <v>105319</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841558</v>
      </c>
      <c r="AP10" s="284">
        <v>30119</v>
      </c>
      <c r="AQ10" s="285">
        <v>9860</v>
      </c>
      <c r="AR10" s="286">
        <v>205.5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t="s">
        <v>525</v>
      </c>
      <c r="AP11" s="284" t="s">
        <v>525</v>
      </c>
      <c r="AQ11" s="285">
        <v>1656</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525</v>
      </c>
      <c r="AP12" s="284" t="s">
        <v>525</v>
      </c>
      <c r="AQ12" s="285">
        <v>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109172</v>
      </c>
      <c r="AP13" s="284">
        <v>3907</v>
      </c>
      <c r="AQ13" s="285">
        <v>4056</v>
      </c>
      <c r="AR13" s="286">
        <v>-3.7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67149</v>
      </c>
      <c r="AP14" s="284">
        <v>2403</v>
      </c>
      <c r="AQ14" s="285">
        <v>2339</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-304173</v>
      </c>
      <c r="AP15" s="284">
        <v>-10886</v>
      </c>
      <c r="AQ15" s="285">
        <v>-7717</v>
      </c>
      <c r="AR15" s="286">
        <v>41.1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4137266</v>
      </c>
      <c r="AP16" s="284">
        <v>148072</v>
      </c>
      <c r="AQ16" s="285">
        <v>115515</v>
      </c>
      <c r="AR16" s="286">
        <v>28.2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12.1</v>
      </c>
      <c r="AP21" s="298">
        <v>10.69</v>
      </c>
      <c r="AQ21" s="299">
        <v>1.41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98.7</v>
      </c>
      <c r="AP22" s="303">
        <v>97.4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2494532</v>
      </c>
      <c r="AP32" s="312">
        <v>89279</v>
      </c>
      <c r="AQ32" s="313">
        <v>74824</v>
      </c>
      <c r="AR32" s="314">
        <v>19.3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v>943</v>
      </c>
      <c r="AP34" s="312">
        <v>34</v>
      </c>
      <c r="AQ34" s="313">
        <v>1</v>
      </c>
      <c r="AR34" s="314">
        <v>3300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543646</v>
      </c>
      <c r="AP35" s="312">
        <v>19457</v>
      </c>
      <c r="AQ35" s="313">
        <v>17427</v>
      </c>
      <c r="AR35" s="314">
        <v>11.6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48762</v>
      </c>
      <c r="AP36" s="312">
        <v>1745</v>
      </c>
      <c r="AQ36" s="313">
        <v>2447</v>
      </c>
      <c r="AR36" s="314">
        <v>-28.7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t="s">
        <v>525</v>
      </c>
      <c r="AP37" s="312" t="s">
        <v>525</v>
      </c>
      <c r="AQ37" s="313">
        <v>591</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525</v>
      </c>
      <c r="AP38" s="315" t="s">
        <v>525</v>
      </c>
      <c r="AQ38" s="316">
        <v>2</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-29680</v>
      </c>
      <c r="AP39" s="312">
        <v>-1062</v>
      </c>
      <c r="AQ39" s="313">
        <v>-3618</v>
      </c>
      <c r="AR39" s="314">
        <v>-70.599999999999994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-2086583</v>
      </c>
      <c r="AP40" s="312">
        <v>-74678</v>
      </c>
      <c r="AQ40" s="313">
        <v>-63812</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971620</v>
      </c>
      <c r="AP41" s="312">
        <v>34774</v>
      </c>
      <c r="AQ41" s="313">
        <v>27863</v>
      </c>
      <c r="AR41" s="314">
        <v>24.8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1135811</v>
      </c>
      <c r="AN51" s="334">
        <v>37314</v>
      </c>
      <c r="AO51" s="335">
        <v>-37.299999999999997</v>
      </c>
      <c r="AP51" s="336">
        <v>85173</v>
      </c>
      <c r="AQ51" s="337">
        <v>-4.3</v>
      </c>
      <c r="AR51" s="338">
        <v>-33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810022</v>
      </c>
      <c r="AN52" s="342">
        <v>26611</v>
      </c>
      <c r="AO52" s="343">
        <v>-20</v>
      </c>
      <c r="AP52" s="344">
        <v>43913</v>
      </c>
      <c r="AQ52" s="345">
        <v>-3.4</v>
      </c>
      <c r="AR52" s="346">
        <v>-16.600000000000001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1678018</v>
      </c>
      <c r="AN53" s="334">
        <v>56429</v>
      </c>
      <c r="AO53" s="335">
        <v>51.2</v>
      </c>
      <c r="AP53" s="336">
        <v>94081</v>
      </c>
      <c r="AQ53" s="337">
        <v>10.5</v>
      </c>
      <c r="AR53" s="338">
        <v>40.700000000000003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1014976</v>
      </c>
      <c r="AN54" s="342">
        <v>34132</v>
      </c>
      <c r="AO54" s="343">
        <v>28.3</v>
      </c>
      <c r="AP54" s="344">
        <v>48949</v>
      </c>
      <c r="AQ54" s="345">
        <v>11.5</v>
      </c>
      <c r="AR54" s="346">
        <v>16.8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2318634</v>
      </c>
      <c r="AN55" s="334">
        <v>79343</v>
      </c>
      <c r="AO55" s="335">
        <v>40.6</v>
      </c>
      <c r="AP55" s="336">
        <v>92632</v>
      </c>
      <c r="AQ55" s="337">
        <v>-1.5</v>
      </c>
      <c r="AR55" s="338">
        <v>42.1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1743112</v>
      </c>
      <c r="AN56" s="342">
        <v>59649</v>
      </c>
      <c r="AO56" s="343">
        <v>74.8</v>
      </c>
      <c r="AP56" s="344">
        <v>47978</v>
      </c>
      <c r="AQ56" s="345">
        <v>-2</v>
      </c>
      <c r="AR56" s="346">
        <v>76.8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1433244</v>
      </c>
      <c r="AN57" s="334">
        <v>50131</v>
      </c>
      <c r="AO57" s="335">
        <v>-36.799999999999997</v>
      </c>
      <c r="AP57" s="336">
        <v>96469</v>
      </c>
      <c r="AQ57" s="337">
        <v>4.0999999999999996</v>
      </c>
      <c r="AR57" s="338">
        <v>-40.9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974093</v>
      </c>
      <c r="AN58" s="342">
        <v>34071</v>
      </c>
      <c r="AO58" s="343">
        <v>-42.9</v>
      </c>
      <c r="AP58" s="344">
        <v>49775</v>
      </c>
      <c r="AQ58" s="345">
        <v>3.7</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1716976</v>
      </c>
      <c r="AN59" s="334">
        <v>61450</v>
      </c>
      <c r="AO59" s="335">
        <v>22.6</v>
      </c>
      <c r="AP59" s="336">
        <v>85743</v>
      </c>
      <c r="AQ59" s="337">
        <v>-11.1</v>
      </c>
      <c r="AR59" s="338">
        <v>33.700000000000003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1391638</v>
      </c>
      <c r="AN60" s="342">
        <v>49806</v>
      </c>
      <c r="AO60" s="343">
        <v>46.2</v>
      </c>
      <c r="AP60" s="344">
        <v>45231</v>
      </c>
      <c r="AQ60" s="345">
        <v>-9.1</v>
      </c>
      <c r="AR60" s="346">
        <v>55.3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1656537</v>
      </c>
      <c r="AN61" s="349">
        <v>56933</v>
      </c>
      <c r="AO61" s="350">
        <v>8.1</v>
      </c>
      <c r="AP61" s="351">
        <v>90820</v>
      </c>
      <c r="AQ61" s="352">
        <v>-0.5</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1186768</v>
      </c>
      <c r="AN62" s="342">
        <v>40854</v>
      </c>
      <c r="AO62" s="343">
        <v>17.3</v>
      </c>
      <c r="AP62" s="344">
        <v>47169</v>
      </c>
      <c r="AQ62" s="345">
        <v>0.1</v>
      </c>
      <c r="AR62" s="346">
        <v>17.2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durpYflJLK4VRpwd9DkJXl8tMpL3FunbvXpUj0vZiOSK1MOznWrgdGuXCqYlzy39v4pJ6/VqYHL7RbWAgK8sQ==" saltValue="uMQi7Bo2RAwYKeUN7kp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WUegmrjBd+/NC2hR2ZJJgJAbt7FBi5YElb73S4sqSftT28yuhOYUX9MCAJzhBy+Hoslr5PS753JodDsA1XLDLQ==" saltValue="zdTJh/itP8mx4hkC5o5g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IdO9XAcLYQMXWfJYmqgSj7MSYZ2vBtFmBpYi45j1qGsySXBTtKI3odQsGWaNMBv2aDof2PJr+aM2q90Kp1Sx7A==" saltValue="nZLzfmD+cA2v8uxMr5wG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17.8</v>
      </c>
      <c r="G47" s="12">
        <v>16.29</v>
      </c>
      <c r="H47" s="12">
        <v>15.09</v>
      </c>
      <c r="I47" s="12">
        <v>17.5</v>
      </c>
      <c r="J47" s="13">
        <v>18.34</v>
      </c>
    </row>
    <row r="48" spans="2:10" ht="57.75" customHeight="1" x14ac:dyDescent="0.15">
      <c r="B48" s="14"/>
      <c r="C48" s="1177" t="s">
        <v>4</v>
      </c>
      <c r="D48" s="1177"/>
      <c r="E48" s="1178"/>
      <c r="F48" s="15">
        <v>2.14</v>
      </c>
      <c r="G48" s="16">
        <v>1.64</v>
      </c>
      <c r="H48" s="16">
        <v>1.17</v>
      </c>
      <c r="I48" s="16">
        <v>3.4</v>
      </c>
      <c r="J48" s="17">
        <v>4.2</v>
      </c>
    </row>
    <row r="49" spans="2:10" ht="57.75" customHeight="1" thickBot="1" x14ac:dyDescent="0.2">
      <c r="B49" s="18"/>
      <c r="C49" s="1179" t="s">
        <v>5</v>
      </c>
      <c r="D49" s="1179"/>
      <c r="E49" s="1180"/>
      <c r="F49" s="19" t="s">
        <v>572</v>
      </c>
      <c r="G49" s="20" t="s">
        <v>573</v>
      </c>
      <c r="H49" s="20" t="s">
        <v>574</v>
      </c>
      <c r="I49" s="20">
        <v>5.26</v>
      </c>
      <c r="J49" s="21">
        <v>0.7</v>
      </c>
    </row>
    <row r="50" spans="2:10" x14ac:dyDescent="0.15"/>
  </sheetData>
  <sheetProtection algorithmName="SHA-512" hashValue="C9lkKkyUGTm17RxaNfbNbaCeHEChpppNhIAbZkFdp5+UjOgd4fWgbULkHnsqSQpok1jVSKI6wi6jSIfYSjRPGw==" saltValue="2PV1IJFIJNyNkIjiPvAm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575</v>
      </c>
      <c r="D34" s="1187"/>
      <c r="E34" s="1188"/>
      <c r="F34" s="32" t="s">
        <v>576</v>
      </c>
      <c r="G34" s="33" t="s">
        <v>577</v>
      </c>
      <c r="H34" s="33" t="s">
        <v>578</v>
      </c>
      <c r="I34" s="33" t="s">
        <v>579</v>
      </c>
      <c r="J34" s="34" t="s">
        <v>579</v>
      </c>
      <c r="K34" s="22"/>
      <c r="L34" s="22"/>
      <c r="M34" s="22"/>
      <c r="N34" s="22"/>
      <c r="O34" s="22"/>
      <c r="P34" s="22"/>
    </row>
    <row r="35" spans="1:16" ht="39" customHeight="1" x14ac:dyDescent="0.15">
      <c r="A35" s="22"/>
      <c r="B35" s="35"/>
      <c r="C35" s="1181" t="s">
        <v>580</v>
      </c>
      <c r="D35" s="1182"/>
      <c r="E35" s="1183"/>
      <c r="F35" s="36">
        <v>3.96</v>
      </c>
      <c r="G35" s="37">
        <v>3.45</v>
      </c>
      <c r="H35" s="37">
        <v>4.7699999999999996</v>
      </c>
      <c r="I35" s="37">
        <v>9.74</v>
      </c>
      <c r="J35" s="38">
        <v>13.79</v>
      </c>
      <c r="K35" s="22"/>
      <c r="L35" s="22"/>
      <c r="M35" s="22"/>
      <c r="N35" s="22"/>
      <c r="O35" s="22"/>
      <c r="P35" s="22"/>
    </row>
    <row r="36" spans="1:16" ht="39" customHeight="1" x14ac:dyDescent="0.15">
      <c r="A36" s="22"/>
      <c r="B36" s="35"/>
      <c r="C36" s="1181" t="s">
        <v>581</v>
      </c>
      <c r="D36" s="1182"/>
      <c r="E36" s="1183"/>
      <c r="F36" s="36">
        <v>9.74</v>
      </c>
      <c r="G36" s="37">
        <v>9.75</v>
      </c>
      <c r="H36" s="37">
        <v>9.23</v>
      </c>
      <c r="I36" s="37">
        <v>8.6199999999999992</v>
      </c>
      <c r="J36" s="38">
        <v>8.67</v>
      </c>
      <c r="K36" s="22"/>
      <c r="L36" s="22"/>
      <c r="M36" s="22"/>
      <c r="N36" s="22"/>
      <c r="O36" s="22"/>
      <c r="P36" s="22"/>
    </row>
    <row r="37" spans="1:16" ht="39" customHeight="1" x14ac:dyDescent="0.15">
      <c r="A37" s="22"/>
      <c r="B37" s="35"/>
      <c r="C37" s="1181" t="s">
        <v>582</v>
      </c>
      <c r="D37" s="1182"/>
      <c r="E37" s="1183"/>
      <c r="F37" s="36">
        <v>4.78</v>
      </c>
      <c r="G37" s="37">
        <v>4.18</v>
      </c>
      <c r="H37" s="37">
        <v>3.59</v>
      </c>
      <c r="I37" s="37">
        <v>5.6</v>
      </c>
      <c r="J37" s="38">
        <v>6.42</v>
      </c>
      <c r="K37" s="22"/>
      <c r="L37" s="22"/>
      <c r="M37" s="22"/>
      <c r="N37" s="22"/>
      <c r="O37" s="22"/>
      <c r="P37" s="22"/>
    </row>
    <row r="38" spans="1:16" ht="39" customHeight="1" x14ac:dyDescent="0.15">
      <c r="A38" s="22"/>
      <c r="B38" s="35"/>
      <c r="C38" s="1181" t="s">
        <v>583</v>
      </c>
      <c r="D38" s="1182"/>
      <c r="E38" s="1183"/>
      <c r="F38" s="36">
        <v>0.82</v>
      </c>
      <c r="G38" s="37">
        <v>1.01</v>
      </c>
      <c r="H38" s="37">
        <v>0.9</v>
      </c>
      <c r="I38" s="37">
        <v>1.53</v>
      </c>
      <c r="J38" s="38">
        <v>2.27</v>
      </c>
      <c r="K38" s="22"/>
      <c r="L38" s="22"/>
      <c r="M38" s="22"/>
      <c r="N38" s="22"/>
      <c r="O38" s="22"/>
      <c r="P38" s="22"/>
    </row>
    <row r="39" spans="1:16" ht="39" customHeight="1" x14ac:dyDescent="0.15">
      <c r="A39" s="22"/>
      <c r="B39" s="35"/>
      <c r="C39" s="1181" t="s">
        <v>584</v>
      </c>
      <c r="D39" s="1182"/>
      <c r="E39" s="1183"/>
      <c r="F39" s="36">
        <v>0.06</v>
      </c>
      <c r="G39" s="37">
        <v>0.06</v>
      </c>
      <c r="H39" s="37">
        <v>0.41</v>
      </c>
      <c r="I39" s="37">
        <v>0.55000000000000004</v>
      </c>
      <c r="J39" s="38">
        <v>0.48</v>
      </c>
      <c r="K39" s="22"/>
      <c r="L39" s="22"/>
      <c r="M39" s="22"/>
      <c r="N39" s="22"/>
      <c r="O39" s="22"/>
      <c r="P39" s="22"/>
    </row>
    <row r="40" spans="1:16" ht="39" customHeight="1" x14ac:dyDescent="0.15">
      <c r="A40" s="22"/>
      <c r="B40" s="35"/>
      <c r="C40" s="1181" t="s">
        <v>585</v>
      </c>
      <c r="D40" s="1182"/>
      <c r="E40" s="1183"/>
      <c r="F40" s="36">
        <v>0.96</v>
      </c>
      <c r="G40" s="37">
        <v>0.91</v>
      </c>
      <c r="H40" s="37">
        <v>0.25</v>
      </c>
      <c r="I40" s="37">
        <v>0.66</v>
      </c>
      <c r="J40" s="38">
        <v>0.17</v>
      </c>
      <c r="K40" s="22"/>
      <c r="L40" s="22"/>
      <c r="M40" s="22"/>
      <c r="N40" s="22"/>
      <c r="O40" s="22"/>
      <c r="P40" s="22"/>
    </row>
    <row r="41" spans="1:16" ht="39" customHeight="1" x14ac:dyDescent="0.15">
      <c r="A41" s="22"/>
      <c r="B41" s="35"/>
      <c r="C41" s="1181" t="s">
        <v>586</v>
      </c>
      <c r="D41" s="1182"/>
      <c r="E41" s="1183"/>
      <c r="F41" s="36">
        <v>2.78</v>
      </c>
      <c r="G41" s="37">
        <v>2.1800000000000002</v>
      </c>
      <c r="H41" s="37">
        <v>1.68</v>
      </c>
      <c r="I41" s="37">
        <v>0.68</v>
      </c>
      <c r="J41" s="38">
        <v>0.1</v>
      </c>
      <c r="K41" s="22"/>
      <c r="L41" s="22"/>
      <c r="M41" s="22"/>
      <c r="N41" s="22"/>
      <c r="O41" s="22"/>
      <c r="P41" s="22"/>
    </row>
    <row r="42" spans="1:16" ht="39" customHeight="1" x14ac:dyDescent="0.15">
      <c r="A42" s="22"/>
      <c r="B42" s="39"/>
      <c r="C42" s="1181" t="s">
        <v>587</v>
      </c>
      <c r="D42" s="1182"/>
      <c r="E42" s="1183"/>
      <c r="F42" s="36" t="s">
        <v>588</v>
      </c>
      <c r="G42" s="37" t="s">
        <v>525</v>
      </c>
      <c r="H42" s="37" t="s">
        <v>525</v>
      </c>
      <c r="I42" s="37" t="s">
        <v>525</v>
      </c>
      <c r="J42" s="38" t="s">
        <v>525</v>
      </c>
      <c r="K42" s="22"/>
      <c r="L42" s="22"/>
      <c r="M42" s="22"/>
      <c r="N42" s="22"/>
      <c r="O42" s="22"/>
      <c r="P42" s="22"/>
    </row>
    <row r="43" spans="1:16" ht="39" customHeight="1" thickBot="1" x14ac:dyDescent="0.2">
      <c r="A43" s="22"/>
      <c r="B43" s="40"/>
      <c r="C43" s="1184" t="s">
        <v>589</v>
      </c>
      <c r="D43" s="1185"/>
      <c r="E43" s="1186"/>
      <c r="F43" s="41">
        <v>0.01</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rd/226PYmlEzXjXtxUNb3lzEOYOrfP3eONKrNsmISiT5CtjgbsgP4UYWQb31brK1puhGGF5AERwbKTlSeaCOw==" saltValue="Bf95Tni/twIAGaOs9lgN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2646</v>
      </c>
      <c r="L45" s="60">
        <v>2874</v>
      </c>
      <c r="M45" s="60">
        <v>2493</v>
      </c>
      <c r="N45" s="60">
        <v>2647</v>
      </c>
      <c r="O45" s="61">
        <v>2495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v>1</v>
      </c>
      <c r="L47" s="64">
        <v>1</v>
      </c>
      <c r="M47" s="64">
        <v>1</v>
      </c>
      <c r="N47" s="64">
        <v>1</v>
      </c>
      <c r="O47" s="65">
        <v>1</v>
      </c>
      <c r="P47" s="48"/>
      <c r="Q47" s="48"/>
      <c r="R47" s="48"/>
      <c r="S47" s="48"/>
      <c r="T47" s="48"/>
      <c r="U47" s="48"/>
    </row>
    <row r="48" spans="1:21" ht="30.75" customHeight="1" x14ac:dyDescent="0.15">
      <c r="A48" s="48"/>
      <c r="B48" s="1191"/>
      <c r="C48" s="1192"/>
      <c r="D48" s="62"/>
      <c r="E48" s="1197" t="s">
        <v>15</v>
      </c>
      <c r="F48" s="1197"/>
      <c r="G48" s="1197"/>
      <c r="H48" s="1197"/>
      <c r="I48" s="1197"/>
      <c r="J48" s="1198"/>
      <c r="K48" s="63">
        <v>583</v>
      </c>
      <c r="L48" s="64">
        <v>562</v>
      </c>
      <c r="M48" s="64">
        <v>497</v>
      </c>
      <c r="N48" s="64">
        <v>549</v>
      </c>
      <c r="O48" s="65">
        <v>544</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525</v>
      </c>
      <c r="L49" s="64" t="s">
        <v>525</v>
      </c>
      <c r="M49" s="64" t="s">
        <v>525</v>
      </c>
      <c r="N49" s="64" t="s">
        <v>525</v>
      </c>
      <c r="O49" s="65">
        <v>49</v>
      </c>
      <c r="P49" s="48"/>
      <c r="Q49" s="48"/>
      <c r="R49" s="48"/>
      <c r="S49" s="48"/>
      <c r="T49" s="48"/>
      <c r="U49" s="48"/>
    </row>
    <row r="50" spans="1:21" ht="30.75" customHeight="1" x14ac:dyDescent="0.15">
      <c r="A50" s="48"/>
      <c r="B50" s="1191"/>
      <c r="C50" s="1192"/>
      <c r="D50" s="62"/>
      <c r="E50" s="1197" t="s">
        <v>17</v>
      </c>
      <c r="F50" s="1197"/>
      <c r="G50" s="1197"/>
      <c r="H50" s="1197"/>
      <c r="I50" s="1197"/>
      <c r="J50" s="1198"/>
      <c r="K50" s="63">
        <v>67</v>
      </c>
      <c r="L50" s="64">
        <v>70</v>
      </c>
      <c r="M50" s="64">
        <v>74</v>
      </c>
      <c r="N50" s="64">
        <v>68</v>
      </c>
      <c r="O50" s="65" t="s">
        <v>525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2091</v>
      </c>
      <c r="L52" s="64">
        <v>2103</v>
      </c>
      <c r="M52" s="64">
        <v>2050</v>
      </c>
      <c r="N52" s="64">
        <v>2204</v>
      </c>
      <c r="O52" s="65">
        <v>2116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1206</v>
      </c>
      <c r="L53" s="69">
        <v>1404</v>
      </c>
      <c r="M53" s="69">
        <v>1015</v>
      </c>
      <c r="N53" s="69">
        <v>1061</v>
      </c>
      <c r="O53" s="70">
        <v>973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606</v>
      </c>
      <c r="L58" s="84" t="s">
        <v>606</v>
      </c>
      <c r="M58" s="84" t="s">
        <v>606</v>
      </c>
      <c r="N58" s="84" t="s">
        <v>606</v>
      </c>
      <c r="O58" s="85" t="s">
        <v>606</v>
      </c>
    </row>
    <row r="59" spans="1:21" ht="31.5" customHeight="1" x14ac:dyDescent="0.15">
      <c r="B59" s="1207"/>
      <c r="C59" s="1208"/>
      <c r="D59" s="1214" t="s">
        <v>28</v>
      </c>
      <c r="E59" s="1215"/>
      <c r="F59" s="1215"/>
      <c r="G59" s="1215"/>
      <c r="H59" s="1215"/>
      <c r="I59" s="1215"/>
      <c r="J59" s="1216"/>
      <c r="K59" s="86" t="s">
        <v>606</v>
      </c>
      <c r="L59" s="87" t="s">
        <v>606</v>
      </c>
      <c r="M59" s="87" t="s">
        <v>606</v>
      </c>
      <c r="N59" s="87" t="s">
        <v>606</v>
      </c>
      <c r="O59" s="88" t="s">
        <v>606</v>
      </c>
    </row>
    <row r="60" spans="1:21" ht="31.5" customHeight="1" thickBot="1" x14ac:dyDescent="0.2">
      <c r="B60" s="1209"/>
      <c r="C60" s="1210"/>
      <c r="D60" s="1217" t="s">
        <v>29</v>
      </c>
      <c r="E60" s="1218"/>
      <c r="F60" s="1218"/>
      <c r="G60" s="1218"/>
      <c r="H60" s="1218"/>
      <c r="I60" s="1218"/>
      <c r="J60" s="1219"/>
      <c r="K60" s="89">
        <v>8</v>
      </c>
      <c r="L60" s="90">
        <v>8</v>
      </c>
      <c r="M60" s="90">
        <v>9</v>
      </c>
      <c r="N60" s="90">
        <v>10</v>
      </c>
      <c r="O60" s="91">
        <v>11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PmXsUGFi4T/noPsESRgYrPc1+ExcxIbdtORKgFirXrc1iQGiVlwCciv+ohlXnlmtZtquW+TjIVvil8TZtIn/A==" saltValue="A3os6Iya74OzdKSl69Fd5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20" t="s">
        <v>32</v>
      </c>
      <c r="C41" s="1221"/>
      <c r="D41" s="105"/>
      <c r="E41" s="1226" t="s">
        <v>33</v>
      </c>
      <c r="F41" s="1226"/>
      <c r="G41" s="1226"/>
      <c r="H41" s="1227"/>
      <c r="I41" s="355">
        <v>25206</v>
      </c>
      <c r="J41" s="356">
        <v>24516</v>
      </c>
      <c r="K41" s="356">
        <v>24316</v>
      </c>
      <c r="L41" s="356">
        <v>23423</v>
      </c>
      <c r="M41" s="357">
        <v>22939</v>
      </c>
    </row>
    <row r="42" spans="2:13" ht="27.75" customHeight="1" x14ac:dyDescent="0.15">
      <c r="B42" s="1222"/>
      <c r="C42" s="1223"/>
      <c r="D42" s="106"/>
      <c r="E42" s="1228" t="s">
        <v>34</v>
      </c>
      <c r="F42" s="1228"/>
      <c r="G42" s="1228"/>
      <c r="H42" s="1229"/>
      <c r="I42" s="358" t="s">
        <v>525</v>
      </c>
      <c r="J42" s="359" t="s">
        <v>525</v>
      </c>
      <c r="K42" s="359" t="s">
        <v>525</v>
      </c>
      <c r="L42" s="359" t="s">
        <v>525</v>
      </c>
      <c r="M42" s="360" t="s">
        <v>525</v>
      </c>
    </row>
    <row r="43" spans="2:13" ht="27.75" customHeight="1" x14ac:dyDescent="0.15">
      <c r="B43" s="1222"/>
      <c r="C43" s="1223"/>
      <c r="D43" s="106"/>
      <c r="E43" s="1228" t="s">
        <v>35</v>
      </c>
      <c r="F43" s="1228"/>
      <c r="G43" s="1228"/>
      <c r="H43" s="1229"/>
      <c r="I43" s="358">
        <v>6318</v>
      </c>
      <c r="J43" s="359">
        <v>6621</v>
      </c>
      <c r="K43" s="359">
        <v>5546</v>
      </c>
      <c r="L43" s="359">
        <v>5033</v>
      </c>
      <c r="M43" s="360">
        <v>4625</v>
      </c>
    </row>
    <row r="44" spans="2:13" ht="27.75" customHeight="1" x14ac:dyDescent="0.15">
      <c r="B44" s="1222"/>
      <c r="C44" s="1223"/>
      <c r="D44" s="106"/>
      <c r="E44" s="1228" t="s">
        <v>36</v>
      </c>
      <c r="F44" s="1228"/>
      <c r="G44" s="1228"/>
      <c r="H44" s="1229"/>
      <c r="I44" s="358">
        <v>340</v>
      </c>
      <c r="J44" s="359">
        <v>267</v>
      </c>
      <c r="K44" s="359">
        <v>195</v>
      </c>
      <c r="L44" s="359">
        <v>249</v>
      </c>
      <c r="M44" s="360">
        <v>240</v>
      </c>
    </row>
    <row r="45" spans="2:13" ht="27.75" customHeight="1" x14ac:dyDescent="0.15">
      <c r="B45" s="1222"/>
      <c r="C45" s="1223"/>
      <c r="D45" s="106"/>
      <c r="E45" s="1228" t="s">
        <v>37</v>
      </c>
      <c r="F45" s="1228"/>
      <c r="G45" s="1228"/>
      <c r="H45" s="1229"/>
      <c r="I45" s="358">
        <v>4046</v>
      </c>
      <c r="J45" s="359">
        <v>3810</v>
      </c>
      <c r="K45" s="359">
        <v>3595</v>
      </c>
      <c r="L45" s="359">
        <v>3560</v>
      </c>
      <c r="M45" s="360">
        <v>3439</v>
      </c>
    </row>
    <row r="46" spans="2:13" ht="27.75" customHeight="1" x14ac:dyDescent="0.15">
      <c r="B46" s="1222"/>
      <c r="C46" s="1223"/>
      <c r="D46" s="107"/>
      <c r="E46" s="1228" t="s">
        <v>38</v>
      </c>
      <c r="F46" s="1228"/>
      <c r="G46" s="1228"/>
      <c r="H46" s="1229"/>
      <c r="I46" s="358" t="s">
        <v>525</v>
      </c>
      <c r="J46" s="359" t="s">
        <v>525</v>
      </c>
      <c r="K46" s="359" t="s">
        <v>525</v>
      </c>
      <c r="L46" s="359" t="s">
        <v>525</v>
      </c>
      <c r="M46" s="360" t="s">
        <v>525</v>
      </c>
    </row>
    <row r="47" spans="2:13" ht="27.75" customHeight="1" x14ac:dyDescent="0.15">
      <c r="B47" s="1222"/>
      <c r="C47" s="1223"/>
      <c r="D47" s="108"/>
      <c r="E47" s="1230" t="s">
        <v>39</v>
      </c>
      <c r="F47" s="1231"/>
      <c r="G47" s="1231"/>
      <c r="H47" s="1232"/>
      <c r="I47" s="358" t="s">
        <v>525</v>
      </c>
      <c r="J47" s="359" t="s">
        <v>525</v>
      </c>
      <c r="K47" s="359" t="s">
        <v>525</v>
      </c>
      <c r="L47" s="359" t="s">
        <v>525</v>
      </c>
      <c r="M47" s="360" t="s">
        <v>525</v>
      </c>
    </row>
    <row r="48" spans="2:13" ht="27.75" customHeight="1" x14ac:dyDescent="0.15">
      <c r="B48" s="1222"/>
      <c r="C48" s="1223"/>
      <c r="D48" s="106"/>
      <c r="E48" s="1228" t="s">
        <v>40</v>
      </c>
      <c r="F48" s="1228"/>
      <c r="G48" s="1228"/>
      <c r="H48" s="1229"/>
      <c r="I48" s="358" t="s">
        <v>525</v>
      </c>
      <c r="J48" s="359" t="s">
        <v>525</v>
      </c>
      <c r="K48" s="359" t="s">
        <v>525</v>
      </c>
      <c r="L48" s="359" t="s">
        <v>525</v>
      </c>
      <c r="M48" s="360" t="s">
        <v>525</v>
      </c>
    </row>
    <row r="49" spans="2:13" ht="27.75" customHeight="1" x14ac:dyDescent="0.15">
      <c r="B49" s="1224"/>
      <c r="C49" s="1225"/>
      <c r="D49" s="106"/>
      <c r="E49" s="1228" t="s">
        <v>41</v>
      </c>
      <c r="F49" s="1228"/>
      <c r="G49" s="1228"/>
      <c r="H49" s="1229"/>
      <c r="I49" s="358" t="s">
        <v>525</v>
      </c>
      <c r="J49" s="359" t="s">
        <v>525</v>
      </c>
      <c r="K49" s="359" t="s">
        <v>525</v>
      </c>
      <c r="L49" s="359" t="s">
        <v>525</v>
      </c>
      <c r="M49" s="360" t="s">
        <v>525</v>
      </c>
    </row>
    <row r="50" spans="2:13" ht="27.75" customHeight="1" x14ac:dyDescent="0.15">
      <c r="B50" s="1233" t="s">
        <v>42</v>
      </c>
      <c r="C50" s="1234"/>
      <c r="D50" s="109"/>
      <c r="E50" s="1228" t="s">
        <v>43</v>
      </c>
      <c r="F50" s="1228"/>
      <c r="G50" s="1228"/>
      <c r="H50" s="1229"/>
      <c r="I50" s="358">
        <v>3366</v>
      </c>
      <c r="J50" s="359">
        <v>3168</v>
      </c>
      <c r="K50" s="359">
        <v>3361</v>
      </c>
      <c r="L50" s="359">
        <v>4042</v>
      </c>
      <c r="M50" s="360">
        <v>4293</v>
      </c>
    </row>
    <row r="51" spans="2:13" ht="27.75" customHeight="1" x14ac:dyDescent="0.15">
      <c r="B51" s="1222"/>
      <c r="C51" s="1223"/>
      <c r="D51" s="106"/>
      <c r="E51" s="1228" t="s">
        <v>44</v>
      </c>
      <c r="F51" s="1228"/>
      <c r="G51" s="1228"/>
      <c r="H51" s="1229"/>
      <c r="I51" s="358">
        <v>181</v>
      </c>
      <c r="J51" s="359">
        <v>134</v>
      </c>
      <c r="K51" s="359">
        <v>96</v>
      </c>
      <c r="L51" s="359">
        <v>64</v>
      </c>
      <c r="M51" s="360">
        <v>44</v>
      </c>
    </row>
    <row r="52" spans="2:13" ht="27.75" customHeight="1" x14ac:dyDescent="0.15">
      <c r="B52" s="1224"/>
      <c r="C52" s="1225"/>
      <c r="D52" s="106"/>
      <c r="E52" s="1228" t="s">
        <v>45</v>
      </c>
      <c r="F52" s="1228"/>
      <c r="G52" s="1228"/>
      <c r="H52" s="1229"/>
      <c r="I52" s="358">
        <v>21320</v>
      </c>
      <c r="J52" s="359">
        <v>20842</v>
      </c>
      <c r="K52" s="359">
        <v>20272</v>
      </c>
      <c r="L52" s="359">
        <v>20019</v>
      </c>
      <c r="M52" s="360">
        <v>19325</v>
      </c>
    </row>
    <row r="53" spans="2:13" ht="27.75" customHeight="1" thickBot="1" x14ac:dyDescent="0.2">
      <c r="B53" s="1235" t="s">
        <v>46</v>
      </c>
      <c r="C53" s="1236"/>
      <c r="D53" s="110"/>
      <c r="E53" s="1237" t="s">
        <v>47</v>
      </c>
      <c r="F53" s="1237"/>
      <c r="G53" s="1237"/>
      <c r="H53" s="1238"/>
      <c r="I53" s="361">
        <v>11042</v>
      </c>
      <c r="J53" s="362">
        <v>11071</v>
      </c>
      <c r="K53" s="362">
        <v>9923</v>
      </c>
      <c r="L53" s="362">
        <v>8140</v>
      </c>
      <c r="M53" s="363">
        <v>7581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0LRHIE+5lXIXo9OMP7B6xRCe3jrasmPVXuyGiyllgJTvRhLvylhfSFCelEgBHoeEQYFxeSOLqtMSRrOmecuuA==" saltValue="Puiwnf6YEIIRLDIwJPk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1682</v>
      </c>
      <c r="G55" s="122">
        <v>2028</v>
      </c>
      <c r="H55" s="123">
        <v>2033</v>
      </c>
    </row>
    <row r="56" spans="2:8" ht="52.5" customHeight="1" x14ac:dyDescent="0.15">
      <c r="B56" s="124"/>
      <c r="C56" s="1249" t="s">
        <v>51</v>
      </c>
      <c r="D56" s="1249"/>
      <c r="E56" s="1250"/>
      <c r="F56" s="125">
        <v>112</v>
      </c>
      <c r="G56" s="125">
        <v>111</v>
      </c>
      <c r="H56" s="126">
        <v>110</v>
      </c>
    </row>
    <row r="57" spans="2:8" ht="53.25" customHeight="1" x14ac:dyDescent="0.15">
      <c r="B57" s="124"/>
      <c r="C57" s="1251" t="s">
        <v>52</v>
      </c>
      <c r="D57" s="1251"/>
      <c r="E57" s="1252"/>
      <c r="F57" s="127">
        <v>2339</v>
      </c>
      <c r="G57" s="127">
        <v>2590</v>
      </c>
      <c r="H57" s="128">
        <v>2637</v>
      </c>
    </row>
    <row r="58" spans="2:8" ht="45.75" customHeight="1" x14ac:dyDescent="0.15">
      <c r="B58" s="129"/>
      <c r="C58" s="1239" t="s">
        <v>607</v>
      </c>
      <c r="D58" s="1240"/>
      <c r="E58" s="1241"/>
      <c r="F58" s="130">
        <v>1803</v>
      </c>
      <c r="G58" s="130">
        <v>1802</v>
      </c>
      <c r="H58" s="131">
        <v>1745</v>
      </c>
    </row>
    <row r="59" spans="2:8" ht="45.75" customHeight="1" x14ac:dyDescent="0.15">
      <c r="B59" s="129"/>
      <c r="C59" s="1239" t="s">
        <v>608</v>
      </c>
      <c r="D59" s="1240"/>
      <c r="E59" s="1241"/>
      <c r="F59" s="130">
        <v>409</v>
      </c>
      <c r="G59" s="130">
        <v>651</v>
      </c>
      <c r="H59" s="131">
        <v>746</v>
      </c>
    </row>
    <row r="60" spans="2:8" ht="45.75" customHeight="1" x14ac:dyDescent="0.15">
      <c r="B60" s="129"/>
      <c r="C60" s="1239" t="s">
        <v>609</v>
      </c>
      <c r="D60" s="1240"/>
      <c r="E60" s="1241"/>
      <c r="F60" s="130">
        <v>40</v>
      </c>
      <c r="G60" s="130">
        <v>44</v>
      </c>
      <c r="H60" s="131">
        <v>59</v>
      </c>
    </row>
    <row r="61" spans="2:8" ht="45.75" customHeight="1" x14ac:dyDescent="0.15">
      <c r="B61" s="129"/>
      <c r="C61" s="1239" t="s">
        <v>610</v>
      </c>
      <c r="D61" s="1240"/>
      <c r="E61" s="1241"/>
      <c r="F61" s="130">
        <v>33</v>
      </c>
      <c r="G61" s="130">
        <v>33</v>
      </c>
      <c r="H61" s="131">
        <v>34</v>
      </c>
    </row>
    <row r="62" spans="2:8" ht="45.75" customHeight="1" thickBot="1" x14ac:dyDescent="0.2">
      <c r="B62" s="132"/>
      <c r="C62" s="1242" t="s">
        <v>611</v>
      </c>
      <c r="D62" s="1243"/>
      <c r="E62" s="1244"/>
      <c r="F62" s="133">
        <v>19</v>
      </c>
      <c r="G62" s="133">
        <v>23</v>
      </c>
      <c r="H62" s="134">
        <v>15</v>
      </c>
    </row>
    <row r="63" spans="2:8" ht="52.5" customHeight="1" thickBot="1" x14ac:dyDescent="0.2">
      <c r="B63" s="135"/>
      <c r="C63" s="1245" t="s">
        <v>53</v>
      </c>
      <c r="D63" s="1245"/>
      <c r="E63" s="1246"/>
      <c r="F63" s="136">
        <v>4133</v>
      </c>
      <c r="G63" s="136">
        <v>4728</v>
      </c>
      <c r="H63" s="137">
        <v>4779</v>
      </c>
    </row>
    <row r="64" spans="2:8" x14ac:dyDescent="0.15"/>
  </sheetData>
  <sheetProtection algorithmName="SHA-512" hashValue="UQmR27L8Yw1+54fwGn0NweuhfBpN8ZNvx5KEKbQFjAyRJGYVcMs2SrySwMSvjbN+v7S5IedxJoN/Zxhcv7G8fg==" saltValue="81JmJbDkPuXhaJnNiI9K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workbookViewId="0">
      <selection activeCell="B5" sqref="B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15">
      <c r="B51" s="372"/>
      <c r="G51" s="1271"/>
      <c r="H51" s="1271"/>
      <c r="I51" s="1275"/>
      <c r="J51" s="1275"/>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123.1</v>
      </c>
      <c r="BQ51" s="1255"/>
      <c r="BR51" s="1255"/>
      <c r="BS51" s="1255"/>
      <c r="BT51" s="1255"/>
      <c r="BU51" s="1255"/>
      <c r="BV51" s="1255"/>
      <c r="BW51" s="1255"/>
      <c r="BX51" s="1270"/>
      <c r="BY51" s="1255"/>
      <c r="BZ51" s="1255"/>
      <c r="CA51" s="1255"/>
      <c r="CB51" s="1255"/>
      <c r="CC51" s="1255"/>
      <c r="CD51" s="1255"/>
      <c r="CE51" s="1255"/>
      <c r="CF51" s="1270"/>
      <c r="CG51" s="1255"/>
      <c r="CH51" s="1255"/>
      <c r="CI51" s="1255"/>
      <c r="CJ51" s="1255"/>
      <c r="CK51" s="1255"/>
      <c r="CL51" s="1255"/>
      <c r="CM51" s="1255"/>
      <c r="CN51" s="1255">
        <v>86.1</v>
      </c>
      <c r="CO51" s="1255"/>
      <c r="CP51" s="1255"/>
      <c r="CQ51" s="1255"/>
      <c r="CR51" s="1255"/>
      <c r="CS51" s="1255"/>
      <c r="CT51" s="1255"/>
      <c r="CU51" s="1255"/>
      <c r="CV51" s="1255">
        <v>84.2</v>
      </c>
      <c r="CW51" s="1255"/>
      <c r="CX51" s="1255"/>
      <c r="CY51" s="1255"/>
      <c r="CZ51" s="1255"/>
      <c r="DA51" s="1255"/>
      <c r="DB51" s="1255"/>
      <c r="DC51" s="1255"/>
    </row>
    <row r="52" spans="1:109" x14ac:dyDescent="0.15">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69.900000000000006</v>
      </c>
      <c r="BQ53" s="1255"/>
      <c r="BR53" s="1255"/>
      <c r="BS53" s="1255"/>
      <c r="BT53" s="1255"/>
      <c r="BU53" s="1255"/>
      <c r="BV53" s="1255"/>
      <c r="BW53" s="1255"/>
      <c r="BX53" s="1270"/>
      <c r="BY53" s="1255"/>
      <c r="BZ53" s="1255"/>
      <c r="CA53" s="1255"/>
      <c r="CB53" s="1255"/>
      <c r="CC53" s="1255"/>
      <c r="CD53" s="1255"/>
      <c r="CE53" s="1255"/>
      <c r="CF53" s="1270"/>
      <c r="CG53" s="1255"/>
      <c r="CH53" s="1255"/>
      <c r="CI53" s="1255"/>
      <c r="CJ53" s="1255"/>
      <c r="CK53" s="1255"/>
      <c r="CL53" s="1255"/>
      <c r="CM53" s="1255"/>
      <c r="CN53" s="1255">
        <v>76.599999999999994</v>
      </c>
      <c r="CO53" s="1255"/>
      <c r="CP53" s="1255"/>
      <c r="CQ53" s="1255"/>
      <c r="CR53" s="1255"/>
      <c r="CS53" s="1255"/>
      <c r="CT53" s="1255"/>
      <c r="CU53" s="1255"/>
      <c r="CV53" s="1255">
        <v>77.7</v>
      </c>
      <c r="CW53" s="1255"/>
      <c r="CX53" s="1255"/>
      <c r="CY53" s="1255"/>
      <c r="CZ53" s="1255"/>
      <c r="DA53" s="1255"/>
      <c r="DB53" s="1255"/>
      <c r="DC53" s="1255"/>
    </row>
    <row r="54" spans="1:109" x14ac:dyDescent="0.15">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70"/>
      <c r="BY55" s="1255"/>
      <c r="BZ55" s="1255"/>
      <c r="CA55" s="1255"/>
      <c r="CB55" s="1255"/>
      <c r="CC55" s="1255"/>
      <c r="CD55" s="1255"/>
      <c r="CE55" s="1255"/>
      <c r="CF55" s="1270"/>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70"/>
      <c r="BY57" s="1255"/>
      <c r="BZ57" s="1255"/>
      <c r="CA57" s="1255"/>
      <c r="CB57" s="1255"/>
      <c r="CC57" s="1255"/>
      <c r="CD57" s="1255"/>
      <c r="CE57" s="1255"/>
      <c r="CF57" s="1270"/>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x14ac:dyDescent="0.15">
      <c r="B73" s="372"/>
      <c r="G73" s="1271"/>
      <c r="H73" s="1271"/>
      <c r="I73" s="1271"/>
      <c r="J73" s="1271"/>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v>123.1</v>
      </c>
      <c r="BQ73" s="1255"/>
      <c r="BR73" s="1255"/>
      <c r="BS73" s="1255"/>
      <c r="BT73" s="1255"/>
      <c r="BU73" s="1255"/>
      <c r="BV73" s="1255"/>
      <c r="BW73" s="1255"/>
      <c r="BX73" s="1255">
        <v>124.7</v>
      </c>
      <c r="BY73" s="1255"/>
      <c r="BZ73" s="1255"/>
      <c r="CA73" s="1255"/>
      <c r="CB73" s="1255"/>
      <c r="CC73" s="1255"/>
      <c r="CD73" s="1255"/>
      <c r="CE73" s="1255"/>
      <c r="CF73" s="1255">
        <v>108.6</v>
      </c>
      <c r="CG73" s="1255"/>
      <c r="CH73" s="1255"/>
      <c r="CI73" s="1255"/>
      <c r="CJ73" s="1255"/>
      <c r="CK73" s="1255"/>
      <c r="CL73" s="1255"/>
      <c r="CM73" s="1255"/>
      <c r="CN73" s="1255">
        <v>86.1</v>
      </c>
      <c r="CO73" s="1255"/>
      <c r="CP73" s="1255"/>
      <c r="CQ73" s="1255"/>
      <c r="CR73" s="1255"/>
      <c r="CS73" s="1255"/>
      <c r="CT73" s="1255"/>
      <c r="CU73" s="1255"/>
      <c r="CV73" s="1255">
        <v>84.2</v>
      </c>
      <c r="CW73" s="1255"/>
      <c r="CX73" s="1255"/>
      <c r="CY73" s="1255"/>
      <c r="CZ73" s="1255"/>
      <c r="DA73" s="1255"/>
      <c r="DB73" s="1255"/>
      <c r="DC73" s="1255"/>
    </row>
    <row r="74" spans="2:107" x14ac:dyDescent="0.15">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622</v>
      </c>
      <c r="BC75" s="1258"/>
      <c r="BD75" s="1258"/>
      <c r="BE75" s="1258"/>
      <c r="BF75" s="1258"/>
      <c r="BG75" s="1258"/>
      <c r="BH75" s="1258"/>
      <c r="BI75" s="1258"/>
      <c r="BJ75" s="1258"/>
      <c r="BK75" s="1258"/>
      <c r="BL75" s="1258"/>
      <c r="BM75" s="1258"/>
      <c r="BN75" s="1258"/>
      <c r="BO75" s="1258"/>
      <c r="BP75" s="1255">
        <v>14.1</v>
      </c>
      <c r="BQ75" s="1255"/>
      <c r="BR75" s="1255"/>
      <c r="BS75" s="1255"/>
      <c r="BT75" s="1255"/>
      <c r="BU75" s="1255"/>
      <c r="BV75" s="1255"/>
      <c r="BW75" s="1255"/>
      <c r="BX75" s="1255">
        <v>14.4</v>
      </c>
      <c r="BY75" s="1255"/>
      <c r="BZ75" s="1255"/>
      <c r="CA75" s="1255"/>
      <c r="CB75" s="1255"/>
      <c r="CC75" s="1255"/>
      <c r="CD75" s="1255"/>
      <c r="CE75" s="1255"/>
      <c r="CF75" s="1255">
        <v>13.4</v>
      </c>
      <c r="CG75" s="1255"/>
      <c r="CH75" s="1255"/>
      <c r="CI75" s="1255"/>
      <c r="CJ75" s="1255"/>
      <c r="CK75" s="1255"/>
      <c r="CL75" s="1255"/>
      <c r="CM75" s="1255"/>
      <c r="CN75" s="1255">
        <v>12.7</v>
      </c>
      <c r="CO75" s="1255"/>
      <c r="CP75" s="1255"/>
      <c r="CQ75" s="1255"/>
      <c r="CR75" s="1255"/>
      <c r="CS75" s="1255"/>
      <c r="CT75" s="1255"/>
      <c r="CU75" s="1255"/>
      <c r="CV75" s="1255">
        <v>11</v>
      </c>
      <c r="CW75" s="1255"/>
      <c r="CX75" s="1255"/>
      <c r="CY75" s="1255"/>
      <c r="CZ75" s="1255"/>
      <c r="DA75" s="1255"/>
      <c r="DB75" s="1255"/>
      <c r="DC75" s="1255"/>
    </row>
    <row r="76" spans="2:107" x14ac:dyDescent="0.15">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7"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election activeCell="B5" sqref="B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phoneticPr fontId="2"/>
  <pageMargins left="0.7" right="0.7" top="0.75" bottom="0.75" header="0.3" footer="0.3"/>
  <pageSetup paperSize="8" scale="47"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topLeftCell="A70" zoomScale="55" zoomScaleNormal="55" workbookViewId="0">
      <selection activeCell="B5" sqref="B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37314</v>
      </c>
      <c r="E3" s="156"/>
      <c r="F3" s="157">
        <v>85173</v>
      </c>
      <c r="G3" s="158"/>
      <c r="H3" s="159"/>
    </row>
    <row r="4" spans="1:8" x14ac:dyDescent="0.15">
      <c r="A4" s="160"/>
      <c r="B4" s="161"/>
      <c r="C4" s="162"/>
      <c r="D4" s="163">
        <v>26611</v>
      </c>
      <c r="E4" s="164"/>
      <c r="F4" s="165">
        <v>43913</v>
      </c>
      <c r="G4" s="166"/>
      <c r="H4" s="167"/>
    </row>
    <row r="5" spans="1:8" x14ac:dyDescent="0.15">
      <c r="A5" s="148" t="s">
        <v>559</v>
      </c>
      <c r="B5" s="153"/>
      <c r="C5" s="154"/>
      <c r="D5" s="155">
        <v>56429</v>
      </c>
      <c r="E5" s="156"/>
      <c r="F5" s="157">
        <v>94081</v>
      </c>
      <c r="G5" s="158"/>
      <c r="H5" s="159"/>
    </row>
    <row r="6" spans="1:8" x14ac:dyDescent="0.15">
      <c r="A6" s="160"/>
      <c r="B6" s="161"/>
      <c r="C6" s="162"/>
      <c r="D6" s="163">
        <v>34132</v>
      </c>
      <c r="E6" s="164"/>
      <c r="F6" s="165">
        <v>48949</v>
      </c>
      <c r="G6" s="166"/>
      <c r="H6" s="167"/>
    </row>
    <row r="7" spans="1:8" x14ac:dyDescent="0.15">
      <c r="A7" s="148" t="s">
        <v>560</v>
      </c>
      <c r="B7" s="153"/>
      <c r="C7" s="154"/>
      <c r="D7" s="155">
        <v>79343</v>
      </c>
      <c r="E7" s="156"/>
      <c r="F7" s="157">
        <v>92632</v>
      </c>
      <c r="G7" s="158"/>
      <c r="H7" s="159"/>
    </row>
    <row r="8" spans="1:8" x14ac:dyDescent="0.15">
      <c r="A8" s="160"/>
      <c r="B8" s="161"/>
      <c r="C8" s="162"/>
      <c r="D8" s="163">
        <v>59649</v>
      </c>
      <c r="E8" s="164"/>
      <c r="F8" s="165">
        <v>47978</v>
      </c>
      <c r="G8" s="166"/>
      <c r="H8" s="167"/>
    </row>
    <row r="9" spans="1:8" x14ac:dyDescent="0.15">
      <c r="A9" s="148" t="s">
        <v>561</v>
      </c>
      <c r="B9" s="153"/>
      <c r="C9" s="154"/>
      <c r="D9" s="155">
        <v>50131</v>
      </c>
      <c r="E9" s="156"/>
      <c r="F9" s="157">
        <v>96469</v>
      </c>
      <c r="G9" s="158"/>
      <c r="H9" s="159"/>
    </row>
    <row r="10" spans="1:8" x14ac:dyDescent="0.15">
      <c r="A10" s="160"/>
      <c r="B10" s="161"/>
      <c r="C10" s="162"/>
      <c r="D10" s="163">
        <v>34071</v>
      </c>
      <c r="E10" s="164"/>
      <c r="F10" s="165">
        <v>49775</v>
      </c>
      <c r="G10" s="166"/>
      <c r="H10" s="167"/>
    </row>
    <row r="11" spans="1:8" x14ac:dyDescent="0.15">
      <c r="A11" s="148" t="s">
        <v>562</v>
      </c>
      <c r="B11" s="153"/>
      <c r="C11" s="154"/>
      <c r="D11" s="155">
        <v>61450</v>
      </c>
      <c r="E11" s="156"/>
      <c r="F11" s="157">
        <v>85743</v>
      </c>
      <c r="G11" s="158"/>
      <c r="H11" s="159"/>
    </row>
    <row r="12" spans="1:8" x14ac:dyDescent="0.15">
      <c r="A12" s="160"/>
      <c r="B12" s="161"/>
      <c r="C12" s="168"/>
      <c r="D12" s="163">
        <v>49806</v>
      </c>
      <c r="E12" s="164"/>
      <c r="F12" s="165">
        <v>45231</v>
      </c>
      <c r="G12" s="166"/>
      <c r="H12" s="167"/>
    </row>
    <row r="13" spans="1:8" x14ac:dyDescent="0.15">
      <c r="A13" s="148"/>
      <c r="B13" s="153"/>
      <c r="C13" s="169"/>
      <c r="D13" s="170">
        <v>56933</v>
      </c>
      <c r="E13" s="171"/>
      <c r="F13" s="172">
        <v>90820</v>
      </c>
      <c r="G13" s="173"/>
      <c r="H13" s="159"/>
    </row>
    <row r="14" spans="1:8" x14ac:dyDescent="0.15">
      <c r="A14" s="160"/>
      <c r="B14" s="161"/>
      <c r="C14" s="162"/>
      <c r="D14" s="163">
        <v>40854</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2.14</v>
      </c>
      <c r="C19" s="174">
        <f>ROUND(VALUE(SUBSTITUTE(実質収支比率等に係る経年分析!G$48,"▲","-")),2)</f>
        <v>1.64</v>
      </c>
      <c r="D19" s="174">
        <f>ROUND(VALUE(SUBSTITUTE(実質収支比率等に係る経年分析!H$48,"▲","-")),2)</f>
        <v>1.17</v>
      </c>
      <c r="E19" s="174">
        <f>ROUND(VALUE(SUBSTITUTE(実質収支比率等に係る経年分析!I$48,"▲","-")),2)</f>
        <v>3.4</v>
      </c>
      <c r="F19" s="174">
        <f>ROUND(VALUE(SUBSTITUTE(実質収支比率等に係る経年分析!J$48,"▲","-")),2)</f>
        <v>4.2</v>
      </c>
    </row>
    <row r="20" spans="1:11" x14ac:dyDescent="0.15">
      <c r="A20" s="174" t="s">
        <v>57</v>
      </c>
      <c r="B20" s="174">
        <f>ROUND(VALUE(SUBSTITUTE(実質収支比率等に係る経年分析!F$47,"▲","-")),2)</f>
        <v>17.8</v>
      </c>
      <c r="C20" s="174">
        <f>ROUND(VALUE(SUBSTITUTE(実質収支比率等に係る経年分析!G$47,"▲","-")),2)</f>
        <v>16.29</v>
      </c>
      <c r="D20" s="174">
        <f>ROUND(VALUE(SUBSTITUTE(実質収支比率等に係る経年分析!H$47,"▲","-")),2)</f>
        <v>15.09</v>
      </c>
      <c r="E20" s="174">
        <f>ROUND(VALUE(SUBSTITUTE(実質収支比率等に係る経年分析!I$47,"▲","-")),2)</f>
        <v>17.5</v>
      </c>
      <c r="F20" s="174">
        <f>ROUND(VALUE(SUBSTITUTE(実質収支比率等に係る経年分析!J$47,"▲","-")),2)</f>
        <v>18.34</v>
      </c>
    </row>
    <row r="21" spans="1:11" x14ac:dyDescent="0.15">
      <c r="A21" s="174" t="s">
        <v>58</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5.26</v>
      </c>
      <c r="F21" s="174">
        <f>IF(ISNUMBER(VALUE(SUBSTITUTE(実質収支比率等に係る経年分析!J$49,"▲","-"))),ROUND(VALUE(SUBSTITUTE(実質収支比率等に係る経年分析!J$49,"▲","-")),2),NA())</f>
        <v>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0.7</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介護老人保健施設事業特別会計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2.78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2.1800000000000002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1.68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6.42</v>
      </c>
    </row>
    <row r="34" spans="1:16" x14ac:dyDescent="0.15">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8.6199999999999992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8.67</v>
      </c>
    </row>
    <row r="35" spans="1:16" x14ac:dyDescent="0.15">
      <c r="A35" s="175" t="str">
        <f>IF(連結実質赤字比率に係る赤字・黒字の構成分析!C$35="",NA(),連結実質赤字比率に係る赤字・黒字の構成分析!C$35)</f>
        <v>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4.7699999999999996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13.79</v>
      </c>
    </row>
    <row r="36" spans="1:16" x14ac:dyDescent="0.15">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2.65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2.56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2.4300000000000002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2.2200000000000002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2.2200000000000002</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2091</v>
      </c>
      <c r="E42" s="176"/>
      <c r="F42" s="176"/>
      <c r="G42" s="176">
        <f>'実質公債費比率（分子）の構造'!L$52</f>
        <v>2103</v>
      </c>
      <c r="H42" s="176"/>
      <c r="I42" s="176"/>
      <c r="J42" s="176">
        <f>'実質公債費比率（分子）の構造'!M$52</f>
        <v>2050</v>
      </c>
      <c r="K42" s="176"/>
      <c r="L42" s="176"/>
      <c r="M42" s="176">
        <f>'実質公債費比率（分子）の構造'!N$52</f>
        <v>2204</v>
      </c>
      <c r="N42" s="176"/>
      <c r="O42" s="176"/>
      <c r="P42" s="176">
        <f>'実質公債費比率（分子）の構造'!O$52</f>
        <v>2116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67</v>
      </c>
      <c r="C44" s="176"/>
      <c r="D44" s="176"/>
      <c r="E44" s="176">
        <f>'実質公債費比率（分子）の構造'!L$50</f>
        <v>70</v>
      </c>
      <c r="F44" s="176"/>
      <c r="G44" s="176"/>
      <c r="H44" s="176">
        <f>'実質公債費比率（分子）の構造'!M$50</f>
        <v>74</v>
      </c>
      <c r="I44" s="176"/>
      <c r="J44" s="176"/>
      <c r="K44" s="176">
        <f>'実質公債費比率（分子）の構造'!N$50</f>
        <v>68</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49</v>
      </c>
      <c r="O45" s="176"/>
      <c r="P45" s="176"/>
    </row>
    <row r="46" spans="1:16" x14ac:dyDescent="0.15">
      <c r="A46" s="176" t="s">
        <v>69</v>
      </c>
      <c r="B46" s="176">
        <f>'実質公債費比率（分子）の構造'!K$48</f>
        <v>583</v>
      </c>
      <c r="C46" s="176"/>
      <c r="D46" s="176"/>
      <c r="E46" s="176">
        <f>'実質公債費比率（分子）の構造'!L$48</f>
        <v>562</v>
      </c>
      <c r="F46" s="176"/>
      <c r="G46" s="176"/>
      <c r="H46" s="176">
        <f>'実質公債費比率（分子）の構造'!M$48</f>
        <v>497</v>
      </c>
      <c r="I46" s="176"/>
      <c r="J46" s="176"/>
      <c r="K46" s="176">
        <f>'実質公債費比率（分子）の構造'!N$48</f>
        <v>549</v>
      </c>
      <c r="L46" s="176"/>
      <c r="M46" s="176"/>
      <c r="N46" s="176">
        <f>'実質公債費比率（分子）の構造'!O$48</f>
        <v>544</v>
      </c>
      <c r="O46" s="176"/>
      <c r="P46" s="176"/>
    </row>
    <row r="47" spans="1:16" x14ac:dyDescent="0.15">
      <c r="A47" s="176" t="s">
        <v>14</v>
      </c>
      <c r="B47" s="176">
        <f>'実質公債費比率（分子）の構造'!K$47</f>
        <v>1</v>
      </c>
      <c r="C47" s="176"/>
      <c r="D47" s="176"/>
      <c r="E47" s="176">
        <f>'実質公債費比率（分子）の構造'!L$47</f>
        <v>1</v>
      </c>
      <c r="F47" s="176"/>
      <c r="G47" s="176"/>
      <c r="H47" s="176">
        <f>'実質公債費比率（分子）の構造'!M$47</f>
        <v>1</v>
      </c>
      <c r="I47" s="176"/>
      <c r="J47" s="176"/>
      <c r="K47" s="176">
        <f>'実質公債費比率（分子）の構造'!N$47</f>
        <v>1</v>
      </c>
      <c r="L47" s="176"/>
      <c r="M47" s="176"/>
      <c r="N47" s="176">
        <f>'実質公債費比率（分子）の構造'!O$47</f>
        <v>1</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2646</v>
      </c>
      <c r="C49" s="176"/>
      <c r="D49" s="176"/>
      <c r="E49" s="176">
        <f>'実質公債費比率（分子）の構造'!L$45</f>
        <v>2874</v>
      </c>
      <c r="F49" s="176"/>
      <c r="G49" s="176"/>
      <c r="H49" s="176">
        <f>'実質公債費比率（分子）の構造'!M$45</f>
        <v>2493</v>
      </c>
      <c r="I49" s="176"/>
      <c r="J49" s="176"/>
      <c r="K49" s="176">
        <f>'実質公債費比率（分子）の構造'!N$45</f>
        <v>2647</v>
      </c>
      <c r="L49" s="176"/>
      <c r="M49" s="176"/>
      <c r="N49" s="176">
        <f>'実質公債費比率（分子）の構造'!O$45</f>
        <v>2495</v>
      </c>
      <c r="O49" s="176"/>
      <c r="P49" s="176"/>
    </row>
    <row r="50" spans="1:16" x14ac:dyDescent="0.15">
      <c r="A50" s="176" t="s">
        <v>72</v>
      </c>
      <c r="B50" s="176" t="e">
        <f>NA()</f>
        <v>#N/A</v>
      </c>
      <c r="C50" s="176">
        <f>IF(ISNUMBER('実質公債費比率（分子）の構造'!K$53),'実質公債費比率（分子）の構造'!K$53,NA())</f>
        <v>1206</v>
      </c>
      <c r="D50" s="176" t="e">
        <f>NA()</f>
        <v>#N/A</v>
      </c>
      <c r="E50" s="176" t="e">
        <f>NA()</f>
        <v>#N/A</v>
      </c>
      <c r="F50" s="176">
        <f>IF(ISNUMBER('実質公債費比率（分子）の構造'!L$53),'実質公債費比率（分子）の構造'!L$53,NA())</f>
        <v>1404</v>
      </c>
      <c r="G50" s="176" t="e">
        <f>NA()</f>
        <v>#N/A</v>
      </c>
      <c r="H50" s="176" t="e">
        <f>NA()</f>
        <v>#N/A</v>
      </c>
      <c r="I50" s="176">
        <f>IF(ISNUMBER('実質公債費比率（分子）の構造'!M$53),'実質公債費比率（分子）の構造'!M$53,NA())</f>
        <v>1015</v>
      </c>
      <c r="J50" s="176" t="e">
        <f>NA()</f>
        <v>#N/A</v>
      </c>
      <c r="K50" s="176" t="e">
        <f>NA()</f>
        <v>#N/A</v>
      </c>
      <c r="L50" s="176">
        <f>IF(ISNUMBER('実質公債費比率（分子）の構造'!N$53),'実質公債費比率（分子）の構造'!N$53,NA())</f>
        <v>1061</v>
      </c>
      <c r="M50" s="176" t="e">
        <f>NA()</f>
        <v>#N/A</v>
      </c>
      <c r="N50" s="176" t="e">
        <f>NA()</f>
        <v>#N/A</v>
      </c>
      <c r="O50" s="176">
        <f>IF(ISNUMBER('実質公債費比率（分子）の構造'!O$53),'実質公債費比率（分子）の構造'!O$53,NA())</f>
        <v>973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21320</v>
      </c>
      <c r="E56" s="175"/>
      <c r="F56" s="175"/>
      <c r="G56" s="175">
        <f>'将来負担比率（分子）の構造'!J$52</f>
        <v>20842</v>
      </c>
      <c r="H56" s="175"/>
      <c r="I56" s="175"/>
      <c r="J56" s="175">
        <f>'将来負担比率（分子）の構造'!K$52</f>
        <v>20272</v>
      </c>
      <c r="K56" s="175"/>
      <c r="L56" s="175"/>
      <c r="M56" s="175">
        <f>'将来負担比率（分子）の構造'!L$52</f>
        <v>20019</v>
      </c>
      <c r="N56" s="175"/>
      <c r="O56" s="175"/>
      <c r="P56" s="175">
        <f>'将来負担比率（分子）の構造'!M$52</f>
        <v>19325</v>
      </c>
    </row>
    <row r="57" spans="1:16" x14ac:dyDescent="0.15">
      <c r="A57" s="175" t="s">
        <v>44</v>
      </c>
      <c r="B57" s="175"/>
      <c r="C57" s="175"/>
      <c r="D57" s="175">
        <f>'将来負担比率（分子）の構造'!I$51</f>
        <v>181</v>
      </c>
      <c r="E57" s="175"/>
      <c r="F57" s="175"/>
      <c r="G57" s="175">
        <f>'将来負担比率（分子）の構造'!J$51</f>
        <v>134</v>
      </c>
      <c r="H57" s="175"/>
      <c r="I57" s="175"/>
      <c r="J57" s="175">
        <f>'将来負担比率（分子）の構造'!K$51</f>
        <v>96</v>
      </c>
      <c r="K57" s="175"/>
      <c r="L57" s="175"/>
      <c r="M57" s="175">
        <f>'将来負担比率（分子）の構造'!L$51</f>
        <v>64</v>
      </c>
      <c r="N57" s="175"/>
      <c r="O57" s="175"/>
      <c r="P57" s="175">
        <f>'将来負担比率（分子）の構造'!M$51</f>
        <v>44</v>
      </c>
    </row>
    <row r="58" spans="1:16" x14ac:dyDescent="0.15">
      <c r="A58" s="175" t="s">
        <v>43</v>
      </c>
      <c r="B58" s="175"/>
      <c r="C58" s="175"/>
      <c r="D58" s="175">
        <f>'将来負担比率（分子）の構造'!I$50</f>
        <v>3366</v>
      </c>
      <c r="E58" s="175"/>
      <c r="F58" s="175"/>
      <c r="G58" s="175">
        <f>'将来負担比率（分子）の構造'!J$50</f>
        <v>3168</v>
      </c>
      <c r="H58" s="175"/>
      <c r="I58" s="175"/>
      <c r="J58" s="175">
        <f>'将来負担比率（分子）の構造'!K$50</f>
        <v>3361</v>
      </c>
      <c r="K58" s="175"/>
      <c r="L58" s="175"/>
      <c r="M58" s="175">
        <f>'将来負担比率（分子）の構造'!L$50</f>
        <v>4042</v>
      </c>
      <c r="N58" s="175"/>
      <c r="O58" s="175"/>
      <c r="P58" s="175">
        <f>'将来負担比率（分子）の構造'!M$50</f>
        <v>4293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4046</v>
      </c>
      <c r="C62" s="175"/>
      <c r="D62" s="175"/>
      <c r="E62" s="175">
        <f>'将来負担比率（分子）の構造'!J$45</f>
        <v>3810</v>
      </c>
      <c r="F62" s="175"/>
      <c r="G62" s="175"/>
      <c r="H62" s="175">
        <f>'将来負担比率（分子）の構造'!K$45</f>
        <v>3595</v>
      </c>
      <c r="I62" s="175"/>
      <c r="J62" s="175"/>
      <c r="K62" s="175">
        <f>'将来負担比率（分子）の構造'!L$45</f>
        <v>3560</v>
      </c>
      <c r="L62" s="175"/>
      <c r="M62" s="175"/>
      <c r="N62" s="175">
        <f>'将来負担比率（分子）の構造'!M$45</f>
        <v>3439</v>
      </c>
      <c r="O62" s="175"/>
      <c r="P62" s="175"/>
    </row>
    <row r="63" spans="1:16" x14ac:dyDescent="0.15">
      <c r="A63" s="175" t="s">
        <v>36</v>
      </c>
      <c r="B63" s="175">
        <f>'将来負担比率（分子）の構造'!I$44</f>
        <v>340</v>
      </c>
      <c r="C63" s="175"/>
      <c r="D63" s="175"/>
      <c r="E63" s="175">
        <f>'将来負担比率（分子）の構造'!J$44</f>
        <v>267</v>
      </c>
      <c r="F63" s="175"/>
      <c r="G63" s="175"/>
      <c r="H63" s="175">
        <f>'将来負担比率（分子）の構造'!K$44</f>
        <v>195</v>
      </c>
      <c r="I63" s="175"/>
      <c r="J63" s="175"/>
      <c r="K63" s="175">
        <f>'将来負担比率（分子）の構造'!L$44</f>
        <v>249</v>
      </c>
      <c r="L63" s="175"/>
      <c r="M63" s="175"/>
      <c r="N63" s="175">
        <f>'将来負担比率（分子）の構造'!M$44</f>
        <v>240</v>
      </c>
      <c r="O63" s="175"/>
      <c r="P63" s="175"/>
    </row>
    <row r="64" spans="1:16" x14ac:dyDescent="0.15">
      <c r="A64" s="175" t="s">
        <v>35</v>
      </c>
      <c r="B64" s="175">
        <f>'将来負担比率（分子）の構造'!I$43</f>
        <v>6318</v>
      </c>
      <c r="C64" s="175"/>
      <c r="D64" s="175"/>
      <c r="E64" s="175">
        <f>'将来負担比率（分子）の構造'!J$43</f>
        <v>6621</v>
      </c>
      <c r="F64" s="175"/>
      <c r="G64" s="175"/>
      <c r="H64" s="175">
        <f>'将来負担比率（分子）の構造'!K$43</f>
        <v>5546</v>
      </c>
      <c r="I64" s="175"/>
      <c r="J64" s="175"/>
      <c r="K64" s="175">
        <f>'将来負担比率（分子）の構造'!L$43</f>
        <v>5033</v>
      </c>
      <c r="L64" s="175"/>
      <c r="M64" s="175"/>
      <c r="N64" s="175">
        <f>'将来負担比率（分子）の構造'!M$43</f>
        <v>4625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25206</v>
      </c>
      <c r="C66" s="175"/>
      <c r="D66" s="175"/>
      <c r="E66" s="175">
        <f>'将来負担比率（分子）の構造'!J$41</f>
        <v>24516</v>
      </c>
      <c r="F66" s="175"/>
      <c r="G66" s="175"/>
      <c r="H66" s="175">
        <f>'将来負担比率（分子）の構造'!K$41</f>
        <v>24316</v>
      </c>
      <c r="I66" s="175"/>
      <c r="J66" s="175"/>
      <c r="K66" s="175">
        <f>'将来負担比率（分子）の構造'!L$41</f>
        <v>23423</v>
      </c>
      <c r="L66" s="175"/>
      <c r="M66" s="175"/>
      <c r="N66" s="175">
        <f>'将来負担比率（分子）の構造'!M$41</f>
        <v>22939</v>
      </c>
      <c r="O66" s="175"/>
      <c r="P66" s="175"/>
    </row>
    <row r="67" spans="1:16" x14ac:dyDescent="0.15">
      <c r="A67" s="175" t="s">
        <v>76</v>
      </c>
      <c r="B67" s="175" t="e">
        <f>NA()</f>
        <v>#N/A</v>
      </c>
      <c r="C67" s="175">
        <f>IF(ISNUMBER('将来負担比率（分子）の構造'!I$53), IF('将来負担比率（分子）の構造'!I$53 &lt; 0, 0, '将来負担比率（分子）の構造'!I$53), NA())</f>
        <v>11042</v>
      </c>
      <c r="D67" s="175" t="e">
        <f>NA()</f>
        <v>#N/A</v>
      </c>
      <c r="E67" s="175" t="e">
        <f>NA()</f>
        <v>#N/A</v>
      </c>
      <c r="F67" s="175">
        <f>IF(ISNUMBER('将来負担比率（分子）の構造'!J$53), IF('将来負担比率（分子）の構造'!J$53 &lt; 0, 0, '将来負担比率（分子）の構造'!J$53), NA())</f>
        <v>11071</v>
      </c>
      <c r="G67" s="175" t="e">
        <f>NA()</f>
        <v>#N/A</v>
      </c>
      <c r="H67" s="175" t="e">
        <f>NA()</f>
        <v>#N/A</v>
      </c>
      <c r="I67" s="175">
        <f>IF(ISNUMBER('将来負担比率（分子）の構造'!K$53), IF('将来負担比率（分子）の構造'!K$53 &lt; 0, 0, '将来負担比率（分子）の構造'!K$53), NA())</f>
        <v>9923</v>
      </c>
      <c r="J67" s="175" t="e">
        <f>NA()</f>
        <v>#N/A</v>
      </c>
      <c r="K67" s="175" t="e">
        <f>NA()</f>
        <v>#N/A</v>
      </c>
      <c r="L67" s="175">
        <f>IF(ISNUMBER('将来負担比率（分子）の構造'!L$53), IF('将来負担比率（分子）の構造'!L$53 &lt; 0, 0, '将来負担比率（分子）の構造'!L$53), NA())</f>
        <v>8140</v>
      </c>
      <c r="M67" s="175" t="e">
        <f>NA()</f>
        <v>#N/A</v>
      </c>
      <c r="N67" s="175" t="e">
        <f>NA()</f>
        <v>#N/A</v>
      </c>
      <c r="O67" s="175">
        <f>IF(ISNUMBER('将来負担比率（分子）の構造'!M$53), IF('将来負担比率（分子）の構造'!M$53 &lt; 0, 0, '将来負担比率（分子）の構造'!M$53), NA())</f>
        <v>7581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1682</v>
      </c>
      <c r="C72" s="179">
        <f>基金残高に係る経年分析!G55</f>
        <v>2028</v>
      </c>
      <c r="D72" s="179">
        <f>基金残高に係る経年分析!H55</f>
        <v>2033</v>
      </c>
    </row>
    <row r="73" spans="1:16" x14ac:dyDescent="0.15">
      <c r="A73" s="178" t="s">
        <v>79</v>
      </c>
      <c r="B73" s="179">
        <f>基金残高に係る経年分析!F56</f>
        <v>112</v>
      </c>
      <c r="C73" s="179">
        <f>基金残高に係る経年分析!G56</f>
        <v>111</v>
      </c>
      <c r="D73" s="179">
        <f>基金残高に係る経年分析!H56</f>
        <v>110</v>
      </c>
    </row>
    <row r="74" spans="1:16" x14ac:dyDescent="0.15">
      <c r="A74" s="178" t="s">
        <v>80</v>
      </c>
      <c r="B74" s="179">
        <f>基金残高に係る経年分析!F57</f>
        <v>2339</v>
      </c>
      <c r="C74" s="179">
        <f>基金残高に係る経年分析!G57</f>
        <v>2590</v>
      </c>
      <c r="D74" s="179">
        <f>基金残高に係る経年分析!H57</f>
        <v>2637</v>
      </c>
    </row>
  </sheetData>
  <sheetProtection algorithmName="SHA-512" hashValue="kvWnA6ZocAOxDw7m9CqpdEB4H2HjcpUj3mJGYcqI6E5HqQn7eKSmc44V9aj5orCX+BjBkLFSwIK4UkFMgrSyNA==" saltValue="37J3KxOdjvzuDQFsPNnA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2024-09-10T06:42:35Z</cp:lastPrinted>
  <dcterms:created xsi:type="dcterms:W3CDTF">2024-02-05T02:27:21Z</dcterms:created>
  <dcterms:modified xsi:type="dcterms:W3CDTF">2025-03-31T07:10:28Z</dcterms:modified>
  <cp:category/>
</cp:coreProperties>
</file>