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adsv2801.adint.city.uda.nara.jp\下水道課\岡本\HP公表\"/>
    </mc:Choice>
  </mc:AlternateContent>
  <xr:revisionPtr revIDLastSave="0" documentId="13_ncr:1_{DFA47855-B7D7-4403-8EA9-89F3B2FAB558}" xr6:coauthVersionLast="47" xr6:coauthVersionMax="47" xr10:uidLastSave="{00000000-0000-0000-0000-000000000000}"/>
  <workbookProtection workbookAlgorithmName="SHA-512" workbookHashValue="1Jp4+oDgDEyx3iVNY+yaq/xCBCQZcdn1ADU45PbeewdWkfMk45lD9+uxRZMKCmbWgpBMh6tVvgzZnOeHkP6KbA==" workbookSaltValue="tEuv5Zg1w7Ek/tsl7iSCv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L10" i="4"/>
  <c r="P10" i="4"/>
  <c r="B10" i="4"/>
  <c r="AT8" i="4"/>
  <c r="B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<sst xmlns="http://schemas.openxmlformats.org/spreadsheetml/2006/main" count="257" uniqueCount="115">
  <si>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</si>
  <si>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</si>
  <si>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</si>
  <si>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</si>
  <si>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</si>
  <si>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</si>
  <si>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</si>
  <si>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</si>
  <si>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</si>
  <si>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</si>
  <si>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</si>
  <si>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</si>
  <si>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</si>
  <si>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</si>
  <si>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</si>
  <si>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</si>
  <si>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</si>
  <si>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</si>
  <si>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</si>
  <si>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</si>
  <si>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</si>
  <si>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</si>
  <si>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</si>
  <si>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</si>
  <si>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</si>
  <si>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</si>
  <si>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</si>
  <si>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</si>
  <si>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</si>
  <si>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</si>
  <si>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</si>
  <si>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</si>
  <si>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</si>
  <si>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</si>
  <si>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</si>
  <si>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</si>
  <si>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</si>
  <si>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</si>
  <si>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</si>
  <si>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</si>
  <si>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</si>
  <si>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</si>
  <si>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</si>
  <si>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</si>
  <si>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</si>
  <si>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</si>
  <si>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</si>
  <si>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</si>
  <si>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</si>
  <si>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</si>
  <si>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</si>
  <si>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</si>
  <si>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</si>
  <si>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</si>
  <si>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</si>
  <si>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</si>
  <si>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</si>
  <si>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</si>
  <si>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</si>
  <si>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</si>
  <si>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</si>
  <si>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</si>
  <si>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</si>
  <si>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</si>
  <si>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</si>
  <si>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</si>
  <si>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</si>
  <si>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</si>
  <si>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</si>
  <si>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</si>
  <si>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</si>
  <si>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</si>
  <si>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</si>
  <si>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</si>
  <si>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</si>
  <si>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</si>
  <si>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</si>
  <si>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</si>
  <si>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</si>
  <si>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</si>
  <si>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</si>
  <si>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</si>
  <si>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</si>
  <si>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</si>
  <si>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</si>
  <si>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</si>
  <si>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</si>
  <si>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</si>
  <si>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</si>
  <si>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</si>
  <si>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</si>
  <si>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</si>
  <si>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</si>
  <si>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</si>
  <si>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</si>
  <si>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</si>
  <si>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宇陀市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</si>
  <si>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</si>
  <si>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</si>
  <si>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</si>
  <si>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</si>
  <si>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</si>
  <si>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</si>
  <si>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</si>
  <si>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</si>
  <si>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</si>
  <si>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</si>
  <si>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</si>
  <si>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</si>
  <si>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</si>
  <si>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</si>
  <si>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</si>
  <si>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本市の下水道事業は令和2年度より地方公営企業法を適用している。
①経常収支比率は黒字とされる100％に達しているが、これは相当額を一般会計より基準外繰入しているためであり、公営企業として安定した経営体制は確保できていない。
②累積欠損金は生じていない。
③流動比率は類似団体と比較して低い数値となっている。流動負債のうち企業債償還金が大きく、短期的な債務に対する支払能力は低いと言える。
④企業債残高事業規模比率は平均値より大幅に高く、使用料収入に対して企業債残高が多額にある状況。下水道整備が概ね完了しているため、今後は企業債残高の減少が見込まれる。
⑤地理的に山間部が多く、マンホールポンプ等の施設が多く必要となり維持管理経費が嵩む上、人口密度が低いことから使用料収入で必要経費を賄えていない状況である。
⑥上記理由により汚水処理費が多額となるが、有収水量は少ない実情があるため類似団体平均値よりコストがかかっている。
⑦本市は処理場を有していない。
⑧水洗化率は類似団体と比較して低い数値を示している。近年は横ばいとなっており、安定した収入を確保するためにも接続数の増加に向けて啓発活動等が必要。</t>
    <rPh sb="1" eb="3">
      <t>ホンシ</t>
    </rPh>
    <rPh sb="4" eb="7">
      <t>ゲスイドウ</t>
    </rPh>
    <rPh sb="7" eb="9">
      <t>ジギョウ</t>
    </rPh>
    <rPh sb="10" eb="12">
      <t>レイワ</t>
    </rPh>
    <rPh sb="13" eb="15">
      <t>ネンド</t>
    </rPh>
    <rPh sb="17" eb="24">
      <t>チホウコウエイキギョウホウ</t>
    </rPh>
    <rPh sb="25" eb="27">
      <t>テキヨウ</t>
    </rPh>
    <rPh sb="34" eb="36">
      <t>ケイジョウ</t>
    </rPh>
    <rPh sb="36" eb="38">
      <t>シュウシ</t>
    </rPh>
    <rPh sb="38" eb="40">
      <t>ヒリツ</t>
    </rPh>
    <rPh sb="41" eb="43">
      <t>クロジ</t>
    </rPh>
    <rPh sb="52" eb="53">
      <t>タッ</t>
    </rPh>
    <rPh sb="62" eb="64">
      <t>ソウトウ</t>
    </rPh>
    <rPh sb="64" eb="65">
      <t>ガク</t>
    </rPh>
    <rPh sb="66" eb="68">
      <t>イッパン</t>
    </rPh>
    <rPh sb="68" eb="70">
      <t>カイケイ</t>
    </rPh>
    <rPh sb="72" eb="74">
      <t>キジュン</t>
    </rPh>
    <rPh sb="74" eb="75">
      <t>ガイ</t>
    </rPh>
    <rPh sb="75" eb="77">
      <t>クリイレ</t>
    </rPh>
    <rPh sb="87" eb="89">
      <t>コウエイ</t>
    </rPh>
    <rPh sb="89" eb="91">
      <t>キギョウ</t>
    </rPh>
    <rPh sb="94" eb="96">
      <t>アンテイ</t>
    </rPh>
    <rPh sb="98" eb="100">
      <t>ケイエイ</t>
    </rPh>
    <rPh sb="100" eb="102">
      <t>タイセイ</t>
    </rPh>
    <rPh sb="103" eb="105">
      <t>カクホ</t>
    </rPh>
    <rPh sb="114" eb="116">
      <t>ルイセキ</t>
    </rPh>
    <rPh sb="116" eb="118">
      <t>ケッソン</t>
    </rPh>
    <rPh sb="118" eb="119">
      <t>キン</t>
    </rPh>
    <rPh sb="120" eb="121">
      <t>ショウ</t>
    </rPh>
    <rPh sb="129" eb="131">
      <t>リュウドウ</t>
    </rPh>
    <rPh sb="131" eb="133">
      <t>ヒリツ</t>
    </rPh>
    <rPh sb="134" eb="136">
      <t>ルイジ</t>
    </rPh>
    <rPh sb="136" eb="138">
      <t>ダンタイ</t>
    </rPh>
    <rPh sb="139" eb="141">
      <t>ヒカク</t>
    </rPh>
    <rPh sb="143" eb="144">
      <t>ヒク</t>
    </rPh>
    <rPh sb="145" eb="147">
      <t>スウチ</t>
    </rPh>
    <rPh sb="154" eb="156">
      <t>リュウドウ</t>
    </rPh>
    <rPh sb="156" eb="158">
      <t>フサイ</t>
    </rPh>
    <rPh sb="161" eb="163">
      <t>キギョウ</t>
    </rPh>
    <rPh sb="163" eb="164">
      <t>サイ</t>
    </rPh>
    <rPh sb="164" eb="166">
      <t>ショウカン</t>
    </rPh>
    <rPh sb="166" eb="167">
      <t>キン</t>
    </rPh>
    <rPh sb="168" eb="169">
      <t>オオ</t>
    </rPh>
    <rPh sb="172" eb="175">
      <t>タンキテキ</t>
    </rPh>
    <rPh sb="176" eb="178">
      <t>サイム</t>
    </rPh>
    <rPh sb="179" eb="180">
      <t>タイ</t>
    </rPh>
    <rPh sb="182" eb="184">
      <t>シハライ</t>
    </rPh>
    <rPh sb="184" eb="186">
      <t>ノウリョク</t>
    </rPh>
    <rPh sb="187" eb="188">
      <t>ヒク</t>
    </rPh>
    <rPh sb="190" eb="191">
      <t>イ</t>
    </rPh>
    <rPh sb="196" eb="198">
      <t>キギョウ</t>
    </rPh>
    <rPh sb="198" eb="199">
      <t>サイ</t>
    </rPh>
    <rPh sb="199" eb="201">
      <t>ザンダカ</t>
    </rPh>
    <rPh sb="201" eb="203">
      <t>ジギョウ</t>
    </rPh>
    <rPh sb="203" eb="205">
      <t>キボ</t>
    </rPh>
    <rPh sb="205" eb="207">
      <t>ヒリツ</t>
    </rPh>
    <rPh sb="208" eb="211">
      <t>ヘイキンチ</t>
    </rPh>
    <rPh sb="213" eb="215">
      <t>オオハバ</t>
    </rPh>
    <rPh sb="216" eb="217">
      <t>タカ</t>
    </rPh>
    <rPh sb="219" eb="222">
      <t>シヨウリョウ</t>
    </rPh>
    <rPh sb="222" eb="224">
      <t>シュウニュウ</t>
    </rPh>
    <rPh sb="225" eb="226">
      <t>タイ</t>
    </rPh>
    <rPh sb="228" eb="230">
      <t>キギョウ</t>
    </rPh>
    <rPh sb="230" eb="231">
      <t>サイ</t>
    </rPh>
    <rPh sb="231" eb="233">
      <t>ザンダカ</t>
    </rPh>
    <rPh sb="234" eb="236">
      <t>タガク</t>
    </rPh>
    <rPh sb="239" eb="241">
      <t>ジョウキョウ</t>
    </rPh>
    <rPh sb="242" eb="245">
      <t>ゲスイドウ</t>
    </rPh>
    <rPh sb="245" eb="247">
      <t>セイビ</t>
    </rPh>
    <rPh sb="248" eb="249">
      <t>オオム</t>
    </rPh>
    <rPh sb="250" eb="252">
      <t>カンリョウ</t>
    </rPh>
    <rPh sb="259" eb="261">
      <t>コンゴ</t>
    </rPh>
    <rPh sb="262" eb="264">
      <t>キギョウ</t>
    </rPh>
    <rPh sb="264" eb="265">
      <t>サイ</t>
    </rPh>
    <rPh sb="265" eb="267">
      <t>ザンダカ</t>
    </rPh>
    <rPh sb="268" eb="270">
      <t>ゲンショウ</t>
    </rPh>
    <rPh sb="271" eb="273">
      <t>ミコ</t>
    </rPh>
    <rPh sb="279" eb="282">
      <t>チリテキ</t>
    </rPh>
    <rPh sb="283" eb="286">
      <t>サンカンブ</t>
    </rPh>
    <rPh sb="287" eb="288">
      <t>オオ</t>
    </rPh>
    <rPh sb="298" eb="299">
      <t>トウ</t>
    </rPh>
    <rPh sb="300" eb="302">
      <t>シセツ</t>
    </rPh>
    <rPh sb="303" eb="304">
      <t>オオ</t>
    </rPh>
    <rPh sb="305" eb="307">
      <t>ヒツヨウ</t>
    </rPh>
    <rPh sb="310" eb="312">
      <t>イジ</t>
    </rPh>
    <rPh sb="312" eb="314">
      <t>カンリ</t>
    </rPh>
    <rPh sb="314" eb="316">
      <t>ケイヒ</t>
    </rPh>
    <rPh sb="317" eb="318">
      <t>カサ</t>
    </rPh>
    <rPh sb="319" eb="320">
      <t>ウエ</t>
    </rPh>
    <rPh sb="321" eb="323">
      <t>ジンコウ</t>
    </rPh>
    <rPh sb="323" eb="325">
      <t>ミツド</t>
    </rPh>
    <rPh sb="326" eb="327">
      <t>ヒク</t>
    </rPh>
    <rPh sb="332" eb="335">
      <t>シヨウリョウ</t>
    </rPh>
    <rPh sb="335" eb="337">
      <t>シュウニュウ</t>
    </rPh>
    <rPh sb="338" eb="340">
      <t>ヒツヨウ</t>
    </rPh>
    <rPh sb="340" eb="342">
      <t>ケイヒ</t>
    </rPh>
    <rPh sb="343" eb="344">
      <t>マカナ</t>
    </rPh>
    <rPh sb="349" eb="351">
      <t>ジョウキョウ</t>
    </rPh>
    <rPh sb="357" eb="359">
      <t>ジョウキ</t>
    </rPh>
    <rPh sb="359" eb="361">
      <t>リユウ</t>
    </rPh>
    <rPh sb="364" eb="366">
      <t>オスイ</t>
    </rPh>
    <rPh sb="366" eb="368">
      <t>ショリ</t>
    </rPh>
    <rPh sb="368" eb="369">
      <t>ヒ</t>
    </rPh>
    <rPh sb="370" eb="372">
      <t>タガク</t>
    </rPh>
    <rPh sb="377" eb="379">
      <t>ユウシュウ</t>
    </rPh>
    <rPh sb="379" eb="381">
      <t>スイリョウ</t>
    </rPh>
    <rPh sb="382" eb="383">
      <t>スク</t>
    </rPh>
    <rPh sb="385" eb="387">
      <t>ジツジョウ</t>
    </rPh>
    <rPh sb="392" eb="394">
      <t>ルイジ</t>
    </rPh>
    <rPh sb="394" eb="396">
      <t>ダンタイ</t>
    </rPh>
    <rPh sb="396" eb="399">
      <t>ヘイキンチ</t>
    </rPh>
    <rPh sb="414" eb="416">
      <t>ホンシ</t>
    </rPh>
    <rPh sb="417" eb="419">
      <t>ショリ</t>
    </rPh>
    <rPh sb="419" eb="420">
      <t>ジョウ</t>
    </rPh>
    <rPh sb="421" eb="422">
      <t>ユウ</t>
    </rPh>
    <rPh sb="430" eb="433">
      <t>スイセンカ</t>
    </rPh>
    <rPh sb="433" eb="434">
      <t>リツ</t>
    </rPh>
    <rPh sb="435" eb="437">
      <t>ルイジ</t>
    </rPh>
    <rPh sb="437" eb="439">
      <t>ダンタイ</t>
    </rPh>
    <rPh sb="440" eb="442">
      <t>ヒカク</t>
    </rPh>
    <rPh sb="444" eb="445">
      <t>ヒク</t>
    </rPh>
    <rPh sb="446" eb="448">
      <t>スウチ</t>
    </rPh>
    <rPh sb="449" eb="450">
      <t>シメ</t>
    </rPh>
    <rPh sb="455" eb="457">
      <t>キンネン</t>
    </rPh>
    <rPh sb="458" eb="459">
      <t>ヨコ</t>
    </rPh>
    <rPh sb="468" eb="470">
      <t>アンテイ</t>
    </rPh>
    <rPh sb="472" eb="474">
      <t>シュウニュウ</t>
    </rPh>
    <rPh sb="475" eb="477">
      <t>カクホ</t>
    </rPh>
    <rPh sb="483" eb="485">
      <t>セツゾク</t>
    </rPh>
    <rPh sb="485" eb="486">
      <t>スウ</t>
    </rPh>
    <rPh sb="487" eb="489">
      <t>ゾウカ</t>
    </rPh>
    <rPh sb="490" eb="491">
      <t>ム</t>
    </rPh>
    <rPh sb="493" eb="495">
      <t>ケイハツ</t>
    </rPh>
    <rPh sb="495" eb="497">
      <t>カツドウ</t>
    </rPh>
    <rPh sb="497" eb="498">
      <t>トウ</t>
    </rPh>
    <rPh sb="499" eb="501">
      <t>ヒツヨウ</t>
    </rPh>
    <phoneticPr fontId="4"/>
  </si>
  <si>
    <t>　本市の特定環境保全公共下水道事業は平成5年度より供用を開始し、30年を超過しており下水道施設の老朽化が目立つ。
　ストックマネジメント計画に基づき、下水道施設の改築・更新事業に着手し、今後は年次的に改築・更新作業を進めていく。</t>
    <phoneticPr fontId="4"/>
  </si>
  <si>
    <t>　全国的に人口減少が続く中、本市の人口も同様に減少を続け、さらなる使用料収入の減少が想定される。また、施設の老朽化による更新費用が年々増加することから、より一層の効率的な経営が求められている。
　宇陀市下水道事業の持続と安定した経営のために以下の取組を実施していく。
　1.下水道に対する住民の理解を深めることにより水洗化率を向上させ、有収水量の増加を図る。
　2.費用対効果を配慮し、効果的な投資を進める一方で企業債残高の圧縮に努める。
　3.ストックマネジメント計画に基づき、効率的かつ効果的な改築更新を実施し、下水道施設の長寿命化を図る。
　4.令和5年度に改定を行った宇陀市下水道事業経営戦略の検証を3～5年ごとに行い、適正な下水道使用料及び使用料改定時期について検討する。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</si>
</sst>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718-4A3B-ADD1-DA29347514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0.17</c:v>
                </c:pt>
              </c:numCache>
            </c:numRef>
          </c:val>
          <c:smooth val="0"/>
          <c:extLst>
            <c:ext xmlns:c16="http://schemas.microsoft.com/office/drawing/2014/chart" uri="{C3380CC4-5D6E-409C-BE32-E72D297353CC}">
              <c16:uniqueId val="{00000001-2718-4A3B-ADD1-DA29347514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52-4F17-9172-7B3F8A5A9A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45.6</c:v>
                </c:pt>
              </c:numCache>
            </c:numRef>
          </c:val>
          <c:smooth val="0"/>
          <c:extLst>
            <c:ext xmlns:c16="http://schemas.microsoft.com/office/drawing/2014/chart" uri="{C3380CC4-5D6E-409C-BE32-E72D297353CC}">
              <c16:uniqueId val="{00000001-EF52-4F17-9172-7B3F8A5A9A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67.7</c:v>
                </c:pt>
                <c:pt idx="2">
                  <c:v>68.45</c:v>
                </c:pt>
                <c:pt idx="3">
                  <c:v>69.48</c:v>
                </c:pt>
                <c:pt idx="4">
                  <c:v>68.91</c:v>
                </c:pt>
              </c:numCache>
            </c:numRef>
          </c:val>
          <c:extLst>
            <c:ext xmlns:c16="http://schemas.microsoft.com/office/drawing/2014/chart" uri="{C3380CC4-5D6E-409C-BE32-E72D297353CC}">
              <c16:uniqueId val="{00000000-86AB-4AC5-9319-DFC32EB4B9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88.66</c:v>
                </c:pt>
              </c:numCache>
            </c:numRef>
          </c:val>
          <c:smooth val="0"/>
          <c:extLst>
            <c:ext xmlns:c16="http://schemas.microsoft.com/office/drawing/2014/chart" uri="{C3380CC4-5D6E-409C-BE32-E72D297353CC}">
              <c16:uniqueId val="{00000001-86AB-4AC5-9319-DFC32EB4B9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101.99</c:v>
                </c:pt>
                <c:pt idx="2">
                  <c:v>102.71</c:v>
                </c:pt>
                <c:pt idx="3">
                  <c:v>106.77</c:v>
                </c:pt>
                <c:pt idx="4">
                  <c:v>103.25</c:v>
                </c:pt>
              </c:numCache>
            </c:numRef>
          </c:val>
          <c:extLst>
            <c:ext xmlns:c16="http://schemas.microsoft.com/office/drawing/2014/chart" uri="{C3380CC4-5D6E-409C-BE32-E72D297353CC}">
              <c16:uniqueId val="{00000000-33AD-4D80-B83C-256B4D65DD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102.68</c:v>
                </c:pt>
              </c:numCache>
            </c:numRef>
          </c:val>
          <c:smooth val="0"/>
          <c:extLst>
            <c:ext xmlns:c16="http://schemas.microsoft.com/office/drawing/2014/chart" uri="{C3380CC4-5D6E-409C-BE32-E72D297353CC}">
              <c16:uniqueId val="{00000001-33AD-4D80-B83C-256B4D65DD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3.05</c:v>
                </c:pt>
                <c:pt idx="2">
                  <c:v>6.11</c:v>
                </c:pt>
                <c:pt idx="3">
                  <c:v>9.0299999999999994</c:v>
                </c:pt>
                <c:pt idx="4">
                  <c:v>11.93</c:v>
                </c:pt>
              </c:numCache>
            </c:numRef>
          </c:val>
          <c:extLst>
            <c:ext xmlns:c16="http://schemas.microsoft.com/office/drawing/2014/chart" uri="{C3380CC4-5D6E-409C-BE32-E72D297353CC}">
              <c16:uniqueId val="{00000000-5353-4E52-A704-AEC317AE9B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33.159999999999997</c:v>
                </c:pt>
              </c:numCache>
            </c:numRef>
          </c:val>
          <c:smooth val="0"/>
          <c:extLst>
            <c:ext xmlns:c16="http://schemas.microsoft.com/office/drawing/2014/chart" uri="{C3380CC4-5D6E-409C-BE32-E72D297353CC}">
              <c16:uniqueId val="{00000001-5353-4E52-A704-AEC317AE9B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111-4B53-903B-4B3D190153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0.12</c:v>
                </c:pt>
              </c:numCache>
            </c:numRef>
          </c:val>
          <c:smooth val="0"/>
          <c:extLst>
            <c:ext xmlns:c16="http://schemas.microsoft.com/office/drawing/2014/chart" uri="{C3380CC4-5D6E-409C-BE32-E72D297353CC}">
              <c16:uniqueId val="{00000001-8111-4B53-903B-4B3D190153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14-498C-9260-A716E818CE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58.68</c:v>
                </c:pt>
              </c:numCache>
            </c:numRef>
          </c:val>
          <c:smooth val="0"/>
          <c:extLst>
            <c:ext xmlns:c16="http://schemas.microsoft.com/office/drawing/2014/chart" uri="{C3380CC4-5D6E-409C-BE32-E72D297353CC}">
              <c16:uniqueId val="{00000001-1E14-498C-9260-A716E818CE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8.51</c:v>
                </c:pt>
                <c:pt idx="2">
                  <c:v>11.33</c:v>
                </c:pt>
                <c:pt idx="3">
                  <c:v>12.78</c:v>
                </c:pt>
                <c:pt idx="4">
                  <c:v>10.87</c:v>
                </c:pt>
              </c:numCache>
            </c:numRef>
          </c:val>
          <c:extLst>
            <c:ext xmlns:c16="http://schemas.microsoft.com/office/drawing/2014/chart" uri="{C3380CC4-5D6E-409C-BE32-E72D297353CC}">
              <c16:uniqueId val="{00000000-9961-4811-B0F6-2F2FD33A46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45.01</c:v>
                </c:pt>
              </c:numCache>
            </c:numRef>
          </c:val>
          <c:smooth val="0"/>
          <c:extLst>
            <c:ext xmlns:c16="http://schemas.microsoft.com/office/drawing/2014/chart" uri="{C3380CC4-5D6E-409C-BE32-E72D297353CC}">
              <c16:uniqueId val="{00000001-9961-4811-B0F6-2F2FD33A46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5066.8900000000003</c:v>
                </c:pt>
                <c:pt idx="2">
                  <c:v>4458.09</c:v>
                </c:pt>
                <c:pt idx="3">
                  <c:v>4910.8999999999996</c:v>
                </c:pt>
                <c:pt idx="4">
                  <c:v>3789.33</c:v>
                </c:pt>
              </c:numCache>
            </c:numRef>
          </c:val>
          <c:extLst>
            <c:ext xmlns:c16="http://schemas.microsoft.com/office/drawing/2014/chart" uri="{C3380CC4-5D6E-409C-BE32-E72D297353CC}">
              <c16:uniqueId val="{00000000-D437-40A5-828C-098662BADE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1141.98</c:v>
                </c:pt>
              </c:numCache>
            </c:numRef>
          </c:val>
          <c:smooth val="0"/>
          <c:extLst>
            <c:ext xmlns:c16="http://schemas.microsoft.com/office/drawing/2014/chart" uri="{C3380CC4-5D6E-409C-BE32-E72D297353CC}">
              <c16:uniqueId val="{00000001-D437-40A5-828C-098662BADE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40.26</c:v>
                </c:pt>
                <c:pt idx="2">
                  <c:v>37.200000000000003</c:v>
                </c:pt>
                <c:pt idx="3">
                  <c:v>44.75</c:v>
                </c:pt>
                <c:pt idx="4">
                  <c:v>52.59</c:v>
                </c:pt>
              </c:numCache>
            </c:numRef>
          </c:val>
          <c:extLst>
            <c:ext xmlns:c16="http://schemas.microsoft.com/office/drawing/2014/chart" uri="{C3380CC4-5D6E-409C-BE32-E72D297353CC}">
              <c16:uniqueId val="{00000000-52DA-41DD-9105-7E1E8543BE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52DA-41DD-9105-7E1E8543BE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307.02999999999997</c:v>
                </c:pt>
                <c:pt idx="2">
                  <c:v>331.49</c:v>
                </c:pt>
                <c:pt idx="3">
                  <c:v>274.61</c:v>
                </c:pt>
                <c:pt idx="4">
                  <c:v>237.23</c:v>
                </c:pt>
              </c:numCache>
            </c:numRef>
          </c:val>
          <c:extLst>
            <c:ext xmlns:c16="http://schemas.microsoft.com/office/drawing/2014/chart" uri="{C3380CC4-5D6E-409C-BE32-E72D297353CC}">
              <c16:uniqueId val="{00000000-84EE-495C-AC40-CAE98C42A4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194.42</c:v>
                </c:pt>
              </c:numCache>
            </c:numRef>
          </c:val>
          <c:smooth val="0"/>
          <c:extLst>
            <c:ext xmlns:c16="http://schemas.microsoft.com/office/drawing/2014/chart" uri="{C3380CC4-5D6E-409C-BE32-E72D297353CC}">
              <c16:uniqueId val="{00000001-84EE-495C-AC40-CAE98C42A4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奈良県　宇陀市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27346</v>
      </c>
      <c r="AM8" s="36"/>
      <c r="AN8" s="36"/>
      <c r="AO8" s="36"/>
      <c r="AP8" s="36"/>
      <c r="AQ8" s="36"/>
      <c r="AR8" s="36"/>
      <c r="AS8" s="36"/>
      <c r="AT8" s="37">
        <f>データ!T6</f>
        <v>247.5</v>
      </c>
      <c r="AU8" s="37"/>
      <c r="AV8" s="37"/>
      <c r="AW8" s="37"/>
      <c r="AX8" s="37"/>
      <c r="AY8" s="37"/>
      <c r="AZ8" s="37"/>
      <c r="BA8" s="37"/>
      <c r="BB8" s="37">
        <f>データ!U6</f>
        <v>110.49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52.63</v>
      </c>
      <c r="J10" s="37"/>
      <c r="K10" s="37"/>
      <c r="L10" s="37"/>
      <c r="M10" s="37"/>
      <c r="N10" s="37"/>
      <c r="O10" s="37"/>
      <c r="P10" s="37">
        <f>データ!P6</f>
        <v>1.42</v>
      </c>
      <c r="Q10" s="37"/>
      <c r="R10" s="37"/>
      <c r="S10" s="37"/>
      <c r="T10" s="37"/>
      <c r="U10" s="37"/>
      <c r="V10" s="37"/>
      <c r="W10" s="37">
        <f>データ!Q6</f>
        <v>73</v>
      </c>
      <c r="X10" s="37"/>
      <c r="Y10" s="37"/>
      <c r="Z10" s="37"/>
      <c r="AA10" s="37"/>
      <c r="AB10" s="37"/>
      <c r="AC10" s="37"/>
      <c r="AD10" s="36">
        <f>データ!R6</f>
        <v>2530</v>
      </c>
      <c r="AE10" s="36"/>
      <c r="AF10" s="36"/>
      <c r="AG10" s="36"/>
      <c r="AH10" s="36"/>
      <c r="AI10" s="36"/>
      <c r="AJ10" s="36"/>
      <c r="AK10" s="2"/>
      <c r="AL10" s="36">
        <f>データ!V6</f>
        <v>386</v>
      </c>
      <c r="AM10" s="36"/>
      <c r="AN10" s="36"/>
      <c r="AO10" s="36"/>
      <c r="AP10" s="36"/>
      <c r="AQ10" s="36"/>
      <c r="AR10" s="36"/>
      <c r="AS10" s="36"/>
      <c r="AT10" s="37">
        <f>データ!W6</f>
        <v>0.47</v>
      </c>
      <c r="AU10" s="37"/>
      <c r="AV10" s="37"/>
      <c r="AW10" s="37"/>
      <c r="AX10" s="37"/>
      <c r="AY10" s="37"/>
      <c r="AZ10" s="37"/>
      <c r="BA10" s="37"/>
      <c r="BB10" s="37">
        <f>データ!X6</f>
        <v>821.28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jfKrol8VUwcnUUitXADyGkDoJ07onjEsGg2zOtpUdW4TFPo98Qzvzj9j1EFfb4qAQRYhu2L5MaiiKq+ClJc3fQ==" saltValue="eZILx4t7ZK8OSNa97S9UZ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292125</v>
      </c>
      <c r="D6" s="19">
        <f t="shared" si="3"/>
        <v>46</v>
      </c>
      <c r="E6" s="19">
        <f t="shared" si="3"/>
        <v>17</v>
      </c>
      <c r="F6" s="19">
        <f t="shared" si="3"/>
        <v>4</v>
      </c>
      <c r="G6" s="19">
        <f t="shared" si="3"/>
        <v>0</v>
      </c>
      <c r="H6" s="19" t="str">
        <f t="shared" si="3"/>
        <v>奈良県　宇陀市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52.63</v>
      </c>
      <c r="P6" s="20">
        <f t="shared" si="3"/>
        <v>1.42</v>
      </c>
      <c r="Q6" s="20">
        <f t="shared" si="3"/>
        <v>73</v>
      </c>
      <c r="R6" s="20">
        <f t="shared" si="3"/>
        <v>2530</v>
      </c>
      <c r="S6" s="20">
        <f t="shared" si="3"/>
        <v>27346</v>
      </c>
      <c r="T6" s="20">
        <f t="shared" si="3"/>
        <v>247.5</v>
      </c>
      <c r="U6" s="20">
        <f t="shared" si="3"/>
        <v>110.49</v>
      </c>
      <c r="V6" s="20">
        <f t="shared" si="3"/>
        <v>386</v>
      </c>
      <c r="W6" s="20">
        <f t="shared" si="3"/>
        <v>0.47</v>
      </c>
      <c r="X6" s="20">
        <f t="shared" si="3"/>
        <v>821.28</v>
      </c>
      <c r="Y6" s="21" t="str">
        <f>IF(Y7="",NA(),Y7)</f>
        <v>-</v>
      </c>
      <c r="Z6" s="21">
        <f t="shared" ref="Z6:AH6" si="4">IF(Z7="",NA(),Z7)</f>
        <v>101.99</v>
      </c>
      <c r="AA6" s="21">
        <f t="shared" si="4"/>
        <v>102.71</v>
      </c>
      <c r="AB6" s="21">
        <f t="shared" si="4"/>
        <v>106.77</v>
      </c>
      <c r="AC6" s="21">
        <f t="shared" si="4"/>
        <v>103.25</v>
      </c>
      <c r="AD6" s="21" t="str">
        <f t="shared" si="4"/>
        <v>-</v>
      </c>
      <c r="AE6" s="21">
        <f t="shared" si="4"/>
        <v>105.78</v>
      </c>
      <c r="AF6" s="21">
        <f t="shared" si="4"/>
        <v>106.09</v>
      </c>
      <c r="AG6" s="21">
        <f t="shared" si="4"/>
        <v>106.44</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58.68</v>
      </c>
      <c r="AT6" s="20" t="str">
        <f>IF(AT7="","",IF(AT7="-","【-】","【"&amp;SUBSTITUTE(TEXT(AT7,"#,##0.00"),"-","△")&amp;"】"))</f>
        <v>【65.73】</v>
      </c>
      <c r="AU6" s="21" t="str">
        <f>IF(AU7="",NA(),AU7)</f>
        <v>-</v>
      </c>
      <c r="AV6" s="21">
        <f t="shared" ref="AV6:BD6" si="6">IF(AV7="",NA(),AV7)</f>
        <v>8.51</v>
      </c>
      <c r="AW6" s="21">
        <f t="shared" si="6"/>
        <v>11.33</v>
      </c>
      <c r="AX6" s="21">
        <f t="shared" si="6"/>
        <v>12.78</v>
      </c>
      <c r="AY6" s="21">
        <f t="shared" si="6"/>
        <v>10.87</v>
      </c>
      <c r="AZ6" s="21" t="str">
        <f t="shared" si="6"/>
        <v>-</v>
      </c>
      <c r="BA6" s="21">
        <f t="shared" si="6"/>
        <v>44.24</v>
      </c>
      <c r="BB6" s="21">
        <f t="shared" si="6"/>
        <v>43.07</v>
      </c>
      <c r="BC6" s="21">
        <f t="shared" si="6"/>
        <v>45.42</v>
      </c>
      <c r="BD6" s="21">
        <f t="shared" si="6"/>
        <v>45.01</v>
      </c>
      <c r="BE6" s="20" t="str">
        <f>IF(BE7="","",IF(BE7="-","【-】","【"&amp;SUBSTITUTE(TEXT(BE7,"#,##0.00"),"-","△")&amp;"】"))</f>
        <v>【48.91】</v>
      </c>
      <c r="BF6" s="21" t="str">
        <f>IF(BF7="",NA(),BF7)</f>
        <v>-</v>
      </c>
      <c r="BG6" s="21">
        <f t="shared" ref="BG6:BO6" si="7">IF(BG7="",NA(),BG7)</f>
        <v>5066.8900000000003</v>
      </c>
      <c r="BH6" s="21">
        <f t="shared" si="7"/>
        <v>4458.09</v>
      </c>
      <c r="BI6" s="21">
        <f t="shared" si="7"/>
        <v>4910.8999999999996</v>
      </c>
      <c r="BJ6" s="21">
        <f t="shared" si="7"/>
        <v>3789.33</v>
      </c>
      <c r="BK6" s="21" t="str">
        <f t="shared" si="7"/>
        <v>-</v>
      </c>
      <c r="BL6" s="21">
        <f t="shared" si="7"/>
        <v>1258.43</v>
      </c>
      <c r="BM6" s="21">
        <f t="shared" si="7"/>
        <v>1163.75</v>
      </c>
      <c r="BN6" s="21">
        <f t="shared" si="7"/>
        <v>1195.47</v>
      </c>
      <c r="BO6" s="21">
        <f t="shared" si="7"/>
        <v>1141.98</v>
      </c>
      <c r="BP6" s="20" t="str">
        <f>IF(BP7="","",IF(BP7="-","【-】","【"&amp;SUBSTITUTE(TEXT(BP7,"#,##0.00"),"-","△")&amp;"】"))</f>
        <v>【1,156.82】</v>
      </c>
      <c r="BQ6" s="21" t="str">
        <f>IF(BQ7="",NA(),BQ7)</f>
        <v>-</v>
      </c>
      <c r="BR6" s="21">
        <f t="shared" ref="BR6:BZ6" si="8">IF(BR7="",NA(),BR7)</f>
        <v>40.26</v>
      </c>
      <c r="BS6" s="21">
        <f t="shared" si="8"/>
        <v>37.200000000000003</v>
      </c>
      <c r="BT6" s="21">
        <f t="shared" si="8"/>
        <v>44.75</v>
      </c>
      <c r="BU6" s="21">
        <f t="shared" si="8"/>
        <v>52.59</v>
      </c>
      <c r="BV6" s="21" t="str">
        <f t="shared" si="8"/>
        <v>-</v>
      </c>
      <c r="BW6" s="21">
        <f t="shared" si="8"/>
        <v>73.36</v>
      </c>
      <c r="BX6" s="21">
        <f t="shared" si="8"/>
        <v>72.599999999999994</v>
      </c>
      <c r="BY6" s="21">
        <f t="shared" si="8"/>
        <v>69.430000000000007</v>
      </c>
      <c r="BZ6" s="21">
        <f t="shared" si="8"/>
        <v>82.27</v>
      </c>
      <c r="CA6" s="20" t="str">
        <f>IF(CA7="","",IF(CA7="-","【-】","【"&amp;SUBSTITUTE(TEXT(CA7,"#,##0.00"),"-","△")&amp;"】"))</f>
        <v>【75.33】</v>
      </c>
      <c r="CB6" s="21" t="str">
        <f>IF(CB7="",NA(),CB7)</f>
        <v>-</v>
      </c>
      <c r="CC6" s="21">
        <f t="shared" ref="CC6:CK6" si="9">IF(CC7="",NA(),CC7)</f>
        <v>307.02999999999997</v>
      </c>
      <c r="CD6" s="21">
        <f t="shared" si="9"/>
        <v>331.49</v>
      </c>
      <c r="CE6" s="21">
        <f t="shared" si="9"/>
        <v>274.61</v>
      </c>
      <c r="CF6" s="21">
        <f t="shared" si="9"/>
        <v>237.23</v>
      </c>
      <c r="CG6" s="21" t="str">
        <f t="shared" si="9"/>
        <v>-</v>
      </c>
      <c r="CH6" s="21">
        <f t="shared" si="9"/>
        <v>224.88</v>
      </c>
      <c r="CI6" s="21">
        <f t="shared" si="9"/>
        <v>228.64</v>
      </c>
      <c r="CJ6" s="21">
        <f t="shared" si="9"/>
        <v>239.46</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45.6</v>
      </c>
      <c r="CW6" s="20" t="str">
        <f>IF(CW7="","",IF(CW7="-","【-】","【"&amp;SUBSTITUTE(TEXT(CW7,"#,##0.00"),"-","△")&amp;"】"))</f>
        <v>【43.28】</v>
      </c>
      <c r="CX6" s="21" t="str">
        <f>IF(CX7="",NA(),CX7)</f>
        <v>-</v>
      </c>
      <c r="CY6" s="21">
        <f t="shared" ref="CY6:DG6" si="11">IF(CY7="",NA(),CY7)</f>
        <v>67.7</v>
      </c>
      <c r="CZ6" s="21">
        <f t="shared" si="11"/>
        <v>68.45</v>
      </c>
      <c r="DA6" s="21">
        <f t="shared" si="11"/>
        <v>69.48</v>
      </c>
      <c r="DB6" s="21">
        <f t="shared" si="11"/>
        <v>68.91</v>
      </c>
      <c r="DC6" s="21" t="str">
        <f t="shared" si="11"/>
        <v>-</v>
      </c>
      <c r="DD6" s="21">
        <f t="shared" si="11"/>
        <v>84.19</v>
      </c>
      <c r="DE6" s="21">
        <f t="shared" si="11"/>
        <v>84.34</v>
      </c>
      <c r="DF6" s="21">
        <f t="shared" si="11"/>
        <v>84.34</v>
      </c>
      <c r="DG6" s="21">
        <f t="shared" si="11"/>
        <v>88.66</v>
      </c>
      <c r="DH6" s="20" t="str">
        <f>IF(DH7="","",IF(DH7="-","【-】","【"&amp;SUBSTITUTE(TEXT(DH7,"#,##0.00"),"-","△")&amp;"】"))</f>
        <v>【86.21】</v>
      </c>
      <c r="DI6" s="21" t="str">
        <f>IF(DI7="",NA(),DI7)</f>
        <v>-</v>
      </c>
      <c r="DJ6" s="21">
        <f t="shared" ref="DJ6:DR6" si="12">IF(DJ7="",NA(),DJ7)</f>
        <v>3.05</v>
      </c>
      <c r="DK6" s="21">
        <f t="shared" si="12"/>
        <v>6.11</v>
      </c>
      <c r="DL6" s="21">
        <f t="shared" si="12"/>
        <v>9.0299999999999994</v>
      </c>
      <c r="DM6" s="21">
        <f t="shared" si="12"/>
        <v>11.93</v>
      </c>
      <c r="DN6" s="21" t="str">
        <f t="shared" si="12"/>
        <v>-</v>
      </c>
      <c r="DO6" s="21">
        <f t="shared" si="12"/>
        <v>21.36</v>
      </c>
      <c r="DP6" s="21">
        <f t="shared" si="12"/>
        <v>22.79</v>
      </c>
      <c r="DQ6" s="21">
        <f t="shared" si="12"/>
        <v>24.8</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0.17</v>
      </c>
      <c r="EO6" s="20" t="str">
        <f>IF(EO7="","",IF(EO7="-","【-】","【"&amp;SUBSTITUTE(TEXT(EO7,"#,##0.00"),"-","△")&amp;"】"))</f>
        <v>【0.11】</v>
      </c>
    </row>
    <row r="7" spans="1:148" s="22" customFormat="1" x14ac:dyDescent="0.15">
      <c r="A7" s="14"/>
      <c r="B7" s="23">
        <v>2023</v>
      </c>
      <c r="C7" s="23">
        <v>292125</v>
      </c>
      <c r="D7" s="23">
        <v>46</v>
      </c>
      <c r="E7" s="23">
        <v>17</v>
      </c>
      <c r="F7" s="23">
        <v>4</v>
      </c>
      <c r="G7" s="23">
        <v>0</v>
      </c>
      <c r="H7" s="23" t="s">
        <v>96</v>
      </c>
      <c r="I7" s="23" t="s">
        <v>97</v>
      </c>
      <c r="J7" s="23" t="s">
        <v>98</v>
      </c>
      <c r="K7" s="23" t="s">
        <v>99</v>
      </c>
      <c r="L7" s="23" t="s">
        <v>100</v>
      </c>
      <c r="M7" s="23" t="s">
        <v>101</v>
      </c>
      <c r="N7" s="24" t="s">
        <v>102</v>
      </c>
      <c r="O7" s="24">
        <v>52.63</v>
      </c>
      <c r="P7" s="24">
        <v>1.42</v>
      </c>
      <c r="Q7" s="24">
        <v>73</v>
      </c>
      <c r="R7" s="24">
        <v>2530</v>
      </c>
      <c r="S7" s="24">
        <v>27346</v>
      </c>
      <c r="T7" s="24">
        <v>247.5</v>
      </c>
      <c r="U7" s="24">
        <v>110.49</v>
      </c>
      <c r="V7" s="24">
        <v>386</v>
      </c>
      <c r="W7" s="24">
        <v>0.47</v>
      </c>
      <c r="X7" s="24">
        <v>821.28</v>
      </c>
      <c r="Y7" s="24" t="s">
        <v>102</v>
      </c>
      <c r="Z7" s="24">
        <v>101.99</v>
      </c>
      <c r="AA7" s="24">
        <v>102.71</v>
      </c>
      <c r="AB7" s="24">
        <v>106.77</v>
      </c>
      <c r="AC7" s="24">
        <v>103.25</v>
      </c>
      <c r="AD7" s="24" t="s">
        <v>102</v>
      </c>
      <c r="AE7" s="24">
        <v>105.78</v>
      </c>
      <c r="AF7" s="24">
        <v>106.09</v>
      </c>
      <c r="AG7" s="24">
        <v>106.44</v>
      </c>
      <c r="AH7" s="24">
        <v>102.68</v>
      </c>
      <c r="AI7" s="24">
        <v>105.09</v>
      </c>
      <c r="AJ7" s="24" t="s">
        <v>102</v>
      </c>
      <c r="AK7" s="24">
        <v>0</v>
      </c>
      <c r="AL7" s="24">
        <v>0</v>
      </c>
      <c r="AM7" s="24">
        <v>0</v>
      </c>
      <c r="AN7" s="24">
        <v>0</v>
      </c>
      <c r="AO7" s="24" t="s">
        <v>102</v>
      </c>
      <c r="AP7" s="24">
        <v>63.96</v>
      </c>
      <c r="AQ7" s="24">
        <v>69.42</v>
      </c>
      <c r="AR7" s="24">
        <v>72.86</v>
      </c>
      <c r="AS7" s="24">
        <v>58.68</v>
      </c>
      <c r="AT7" s="24">
        <v>65.73</v>
      </c>
      <c r="AU7" s="24" t="s">
        <v>102</v>
      </c>
      <c r="AV7" s="24">
        <v>8.51</v>
      </c>
      <c r="AW7" s="24">
        <v>11.33</v>
      </c>
      <c r="AX7" s="24">
        <v>12.78</v>
      </c>
      <c r="AY7" s="24">
        <v>10.87</v>
      </c>
      <c r="AZ7" s="24" t="s">
        <v>102</v>
      </c>
      <c r="BA7" s="24">
        <v>44.24</v>
      </c>
      <c r="BB7" s="24">
        <v>43.07</v>
      </c>
      <c r="BC7" s="24">
        <v>45.42</v>
      </c>
      <c r="BD7" s="24">
        <v>45.01</v>
      </c>
      <c r="BE7" s="24">
        <v>48.91</v>
      </c>
      <c r="BF7" s="24" t="s">
        <v>102</v>
      </c>
      <c r="BG7" s="24">
        <v>5066.8900000000003</v>
      </c>
      <c r="BH7" s="24">
        <v>4458.09</v>
      </c>
      <c r="BI7" s="24">
        <v>4910.8999999999996</v>
      </c>
      <c r="BJ7" s="24">
        <v>3789.33</v>
      </c>
      <c r="BK7" s="24" t="s">
        <v>102</v>
      </c>
      <c r="BL7" s="24">
        <v>1258.43</v>
      </c>
      <c r="BM7" s="24">
        <v>1163.75</v>
      </c>
      <c r="BN7" s="24">
        <v>1195.47</v>
      </c>
      <c r="BO7" s="24">
        <v>1141.98</v>
      </c>
      <c r="BP7" s="24">
        <v>1156.82</v>
      </c>
      <c r="BQ7" s="24" t="s">
        <v>102</v>
      </c>
      <c r="BR7" s="24">
        <v>40.26</v>
      </c>
      <c r="BS7" s="24">
        <v>37.200000000000003</v>
      </c>
      <c r="BT7" s="24">
        <v>44.75</v>
      </c>
      <c r="BU7" s="24">
        <v>52.59</v>
      </c>
      <c r="BV7" s="24" t="s">
        <v>102</v>
      </c>
      <c r="BW7" s="24">
        <v>73.36</v>
      </c>
      <c r="BX7" s="24">
        <v>72.599999999999994</v>
      </c>
      <c r="BY7" s="24">
        <v>69.430000000000007</v>
      </c>
      <c r="BZ7" s="24">
        <v>82.27</v>
      </c>
      <c r="CA7" s="24">
        <v>75.33</v>
      </c>
      <c r="CB7" s="24" t="s">
        <v>102</v>
      </c>
      <c r="CC7" s="24">
        <v>307.02999999999997</v>
      </c>
      <c r="CD7" s="24">
        <v>331.49</v>
      </c>
      <c r="CE7" s="24">
        <v>274.61</v>
      </c>
      <c r="CF7" s="24">
        <v>237.23</v>
      </c>
      <c r="CG7" s="24" t="s">
        <v>102</v>
      </c>
      <c r="CH7" s="24">
        <v>224.88</v>
      </c>
      <c r="CI7" s="24">
        <v>228.64</v>
      </c>
      <c r="CJ7" s="24">
        <v>239.46</v>
      </c>
      <c r="CK7" s="24">
        <v>194.42</v>
      </c>
      <c r="CL7" s="24">
        <v>215.73</v>
      </c>
      <c r="CM7" s="24" t="s">
        <v>102</v>
      </c>
      <c r="CN7" s="24" t="s">
        <v>102</v>
      </c>
      <c r="CO7" s="24" t="s">
        <v>102</v>
      </c>
      <c r="CP7" s="24" t="s">
        <v>102</v>
      </c>
      <c r="CQ7" s="24" t="s">
        <v>102</v>
      </c>
      <c r="CR7" s="24" t="s">
        <v>102</v>
      </c>
      <c r="CS7" s="24">
        <v>42.4</v>
      </c>
      <c r="CT7" s="24">
        <v>42.28</v>
      </c>
      <c r="CU7" s="24">
        <v>41.06</v>
      </c>
      <c r="CV7" s="24">
        <v>45.6</v>
      </c>
      <c r="CW7" s="24">
        <v>43.28</v>
      </c>
      <c r="CX7" s="24" t="s">
        <v>102</v>
      </c>
      <c r="CY7" s="24">
        <v>67.7</v>
      </c>
      <c r="CZ7" s="24">
        <v>68.45</v>
      </c>
      <c r="DA7" s="24">
        <v>69.48</v>
      </c>
      <c r="DB7" s="24">
        <v>68.91</v>
      </c>
      <c r="DC7" s="24" t="s">
        <v>102</v>
      </c>
      <c r="DD7" s="24">
        <v>84.19</v>
      </c>
      <c r="DE7" s="24">
        <v>84.34</v>
      </c>
      <c r="DF7" s="24">
        <v>84.34</v>
      </c>
      <c r="DG7" s="24">
        <v>88.66</v>
      </c>
      <c r="DH7" s="24">
        <v>86.21</v>
      </c>
      <c r="DI7" s="24" t="s">
        <v>102</v>
      </c>
      <c r="DJ7" s="24">
        <v>3.05</v>
      </c>
      <c r="DK7" s="24">
        <v>6.11</v>
      </c>
      <c r="DL7" s="24">
        <v>9.0299999999999994</v>
      </c>
      <c r="DM7" s="24">
        <v>11.93</v>
      </c>
      <c r="DN7" s="24" t="s">
        <v>102</v>
      </c>
      <c r="DO7" s="24">
        <v>21.36</v>
      </c>
      <c r="DP7" s="24">
        <v>22.79</v>
      </c>
      <c r="DQ7" s="24">
        <v>24.8</v>
      </c>
      <c r="DR7" s="24">
        <v>33.159999999999997</v>
      </c>
      <c r="DS7" s="24">
        <v>29.62</v>
      </c>
      <c r="DT7" s="24" t="s">
        <v>102</v>
      </c>
      <c r="DU7" s="24">
        <v>0</v>
      </c>
      <c r="DV7" s="24">
        <v>0</v>
      </c>
      <c r="DW7" s="24">
        <v>0</v>
      </c>
      <c r="DX7" s="24">
        <v>0</v>
      </c>
      <c r="DY7" s="24" t="s">
        <v>102</v>
      </c>
      <c r="DZ7" s="24">
        <v>0.01</v>
      </c>
      <c r="EA7" s="24">
        <v>0.01</v>
      </c>
      <c r="EB7" s="24">
        <v>0.02</v>
      </c>
      <c r="EC7" s="24">
        <v>0.12</v>
      </c>
      <c r="ED7" s="24">
        <v>0.09</v>
      </c>
      <c r="EE7" s="24" t="s">
        <v>102</v>
      </c>
      <c r="EF7" s="24">
        <v>0</v>
      </c>
      <c r="EG7" s="24">
        <v>0</v>
      </c>
      <c r="EH7" s="24">
        <v>0</v>
      </c>
      <c r="EI7" s="24">
        <v>0</v>
      </c>
      <c r="EJ7" s="24" t="s">
        <v>102</v>
      </c>
      <c r="EK7" s="24">
        <v>0.39</v>
      </c>
      <c r="EL7" s="24">
        <v>0.1</v>
      </c>
      <c r="EM7" s="24">
        <v>0.08</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水道局下水道課</cp:lastModifiedBy>
  <cp:lastPrinted>2025-01-28T07:58:21Z</cp:lastPrinted>
  <dcterms:created xsi:type="dcterms:W3CDTF">2025-01-24T07:13:07Z</dcterms:created>
  <dcterms:modified xsi:type="dcterms:W3CDTF">2025-03-12T00:21:32Z</dcterms:modified>
  <cp:category/>
</cp:coreProperties>
</file>