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filesv.city.uda.nara.jp\財政課\●●地方財政状況調査（決算統計）●●\R06地方財政状況調査（決算統計）\39_（0312〆）令和６年度財政状況資料集の作成及び提出について（依頼）\03_回答\"/>
    </mc:Choice>
  </mc:AlternateContent>
  <xr:revisionPtr revIDLastSave="0" documentId="13_ncr:1_{307ACAB0-49F2-4F7F-A276-C77CA23CA762}"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U38" i="10"/>
  <c r="C38" i="10"/>
  <c r="CO37" i="10"/>
  <c r="BE37" i="10"/>
  <c r="U37" i="10"/>
  <c r="C37" i="10"/>
  <c r="CO36" i="10"/>
  <c r="BE36" i="10"/>
  <c r="CO35" i="10"/>
  <c r="BE35" i="10"/>
  <c r="C35" i="10"/>
  <c r="C36" i="10" s="1"/>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l="1"/>
  <c r="AM37" i="10" s="1"/>
  <c r="AM38" i="10" s="1"/>
  <c r="BW34" i="10"/>
  <c r="BW35" i="10" s="1"/>
  <c r="BW36" i="10" s="1"/>
  <c r="BW37" i="10" s="1"/>
  <c r="BW38" i="10" s="1"/>
  <c r="BW39" i="10" s="1"/>
  <c r="BW40" i="10" s="1"/>
  <c r="BW41" i="10" s="1"/>
  <c r="CO34" i="10" l="1"/>
</calcChain>
</file>

<file path=xl/sharedStrings.xml><?xml version="1.0" encoding="utf-8"?>
<sst xmlns="http://schemas.openxmlformats.org/spreadsheetml/2006/main" count="1097" uniqueCount="572">
  <si>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</si>
  <si>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</si>
  <si>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</si>
  <si>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</si>
  <si>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</si>
  <si>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</si>
  <si>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</si>
  <si>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</si>
  <si>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</si>
  <si>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</si>
  <si>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</si>
  <si>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</si>
  <si>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</si>
  <si>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</si>
  <si>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</si>
  <si>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</si>
  <si>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</si>
  <si>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</si>
  <si>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</si>
  <si>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</si>
  <si>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</si>
  <si>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</si>
  <si>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</si>
  <si>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</si>
  <si>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</si>
  <si>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</si>
  <si>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</si>
  <si>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</si>
  <si>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</si>
  <si>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</si>
  <si>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</si>
  <si>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</si>
  <si>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</si>
  <si>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</si>
  <si>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</si>
  <si>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</si>
  <si>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</si>
  <si>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</si>
  <si>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</si>
  <si>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</si>
  <si>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</si>
  <si>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</si>
  <si>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</si>
  <si>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</si>
  <si>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</si>
  <si>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</si>
  <si>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</si>
  <si>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</si>
  <si>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</si>
  <si>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</si>
  <si>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</si>
  <si>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</si>
  <si>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</si>
  <si>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</si>
  <si>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</si>
  <si>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</si>
  <si>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</si>
  <si>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</si>
  <si>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</si>
  <si>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</si>
  <si>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</si>
  <si>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</si>
  <si>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</si>
  <si>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</si>
  <si>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</si>
  <si>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</si>
  <si>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</si>
  <si>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</si>
  <si>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</si>
  <si>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</si>
  <si>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</si>
  <si>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</si>
  <si>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</si>
  <si>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</si>
  <si>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</si>
  <si>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</si>
  <si>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</si>
  <si>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</si>
  <si>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</si>
  <si>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</si>
  <si>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</si>
  <si>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</si>
  <si>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</si>
  <si>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</si>
  <si>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</si>
  <si>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</si>
  <si>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</si>
  <si>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</si>
  <si>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</si>
  <si>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</si>
  <si>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</si>
  <si>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</si>
  <si>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</si>
  <si>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</si>
  <si>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宇陀市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</si>
  <si>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</si>
  <si>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</si>
  <si>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</si>
  <si>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</si>
  <si>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</si>
  <si>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</si>
  <si>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</si>
  <si>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</si>
  <si>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</si>
  <si>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</si>
  <si>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</si>
  <si>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</si>
  <si>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</si>
  <si>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</si>
  <si>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</si>
  <si>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</si>
  <si>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</si>
  <si>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</si>
  <si>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</si>
  <si>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</si>
  <si>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</si>
  <si>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</si>
  <si>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</si>
  <si>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</si>
  <si>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</si>
  <si>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</si>
  <si>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</si>
  <si>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</si>
  <si>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</si>
  <si>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</si>
  <si>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</si>
  <si>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</si>
  <si>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</si>
  <si>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</si>
  <si>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</si>
  <si>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</si>
  <si>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</si>
  <si>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</si>
  <si>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</si>
  <si>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</si>
  <si>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</si>
  <si>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</si>
  <si>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</si>
  <si>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</si>
  <si>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</si>
  <si>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</si>
  <si>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</si>
  <si>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</si>
  <si>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</si>
  <si>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</si>
  <si>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</si>
  <si>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</si>
  <si>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</si>
  <si>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</si>
  <si>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</si>
  <si>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</si>
  <si>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</si>
  <si>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</si>
  <si>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</si>
  <si>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</si>
  <si>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</si>
  <si>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</si>
  <si>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</si>
  <si>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</si>
  <si>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</si>
  <si>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</si>
  <si>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</si>
  <si>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</si>
  <si>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</si>
  <si>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</si>
  <si>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</si>
  <si>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</si>
  <si>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</si>
  <si>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</si>
  <si>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</si>
  <si>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</si>
  <si>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</si>
  <si>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</si>
  <si>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</si>
  <si>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</si>
  <si>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</si>
  <si>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</si>
  <si>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</si>
  <si>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</si>
  <si>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</si>
  <si>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</si>
  <si>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</si>
  <si>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</si>
  <si>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</si>
  <si>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</si>
  <si>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</si>
  <si>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</si>
  <si>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</si>
  <si>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</si>
  <si>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</si>
  <si>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</si>
  <si>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</si>
  <si>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</si>
  <si>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</si>
  <si>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</si>
  <si>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</si>
  <si>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</si>
  <si>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</si>
  <si>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</si>
  <si>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</si>
  <si>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</si>
  <si>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</si>
  <si>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</si>
  <si>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奈良県宇陀市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</si>
  <si>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</si>
  <si>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</si>
  <si>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</si>
  <si>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</si>
  <si>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</si>
  <si>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</si>
  <si>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</si>
  <si>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</si>
  <si>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</si>
  <si>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</si>
  <si>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</si>
  <si>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</si>
  <si>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</si>
  <si>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</si>
  <si>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</si>
  <si>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</si>
  <si>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</si>
  <si>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</si>
  <si>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</si>
  <si>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</si>
  <si>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</si>
  <si>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</si>
  <si>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</si>
  <si>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</si>
  <si>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</si>
  <si>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</si>
  <si>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</si>
  <si>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</si>
  <si>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</si>
  <si>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</si>
  <si>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</si>
  <si>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</si>
  <si>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</si>
  <si>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</si>
  <si>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</si>
  <si>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</si>
  <si>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</si>
  <si>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</si>
  <si>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</si>
  <si>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</si>
  <si>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</si>
  <si>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</si>
  <si>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</si>
  <si>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</si>
  <si>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</si>
  <si>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</si>
  <si>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</si>
  <si>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</si>
  <si>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</si>
  <si>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</si>
  <si>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</si>
  <si>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</si>
  <si>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</si>
  <si>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</si>
  <si>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</si>
  <si>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</si>
  <si>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</si>
  <si>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</si>
  <si>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</si>
  <si>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</si>
  <si>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</si>
  <si>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</si>
  <si>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</si>
  <si>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</si>
  <si>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</si>
  <si>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</si>
  <si>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</si>
  <si>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</si>
  <si>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</si>
  <si>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</si>
  <si>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</si>
  <si>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</si>
  <si>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</si>
  <si>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</si>
  <si>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</si>
  <si>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</si>
  <si>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</si>
  <si>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</si>
  <si>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</si>
  <si>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</si>
  <si>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</si>
  <si>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</si>
  <si>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</si>
  <si>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</si>
  <si>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</si>
  <si>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</si>
  <si>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</si>
  <si>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</si>
  <si>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</si>
  <si>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</si>
  <si>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</si>
  <si>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</si>
  <si>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</si>
  <si>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</si>
  <si>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</si>
  <si>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</si>
  <si>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</si>
  <si>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</si>
  <si>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</si>
  <si>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</si>
  <si>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</si>
  <si>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</si>
  <si>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</si>
  <si>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</si>
  <si>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</si>
  <si>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</si>
  <si>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</si>
  <si>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</si>
  <si>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</si>
  <si>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</si>
  <si>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</si>
  <si>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</si>
  <si>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</si>
  <si>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</si>
  <si>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</si>
  <si>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</si>
  <si>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</si>
  <si>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</si>
  <si>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</si>
  <si>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</si>
  <si>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</si>
  <si>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</si>
  <si>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</si>
  <si>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</si>
  <si>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</si>
  <si>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</si>
  <si>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</si>
  <si>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下水道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</si>
  <si>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</si>
  <si>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</si>
  <si>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</si>
  <si>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</si>
  <si>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</si>
  <si>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</si>
  <si>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</si>
  <si>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</si>
  <si>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</si>
  <si>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</si>
  <si>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</si>
  <si>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</si>
  <si>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</si>
  <si>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</si>
  <si>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</si>
  <si>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</si>
  <si>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</si>
  <si>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</si>
  <si>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</si>
  <si>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</si>
  <si>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</si>
  <si>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</si>
  <si>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奈良県宇陀市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</si>
  <si>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</si>
  <si>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</si>
  <si>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</si>
  <si>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</si>
  <si>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</si>
  <si>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</si>
  <si>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</si>
  <si>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</si>
  <si>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</si>
  <si>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</si>
  <si>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</si>
  <si>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</si>
  <si>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</si>
  <si>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</si>
  <si>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</si>
  <si>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</si>
  <si>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</si>
  <si>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</si>
  <si>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</si>
  <si>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</si>
  <si>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</si>
  <si>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霊苑事業特別会計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</si>
  <si>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</si>
  <si>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</si>
  <si>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</si>
  <si>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</si>
  <si>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</si>
  <si>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</si>
  <si>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</si>
  <si>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</si>
  <si>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</si>
  <si>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</si>
  <si>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</si>
  <si>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</si>
  <si>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</si>
  <si>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</si>
  <si>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</si>
  <si>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</si>
  <si>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保養センター事業特別会計</t>
    <phoneticPr fontId="5"/>
  </si>
  <si>
    <t>法適用企業</t>
    <phoneticPr fontId="5"/>
  </si>
  <si>
    <t>病院事業特別会計</t>
    <phoneticPr fontId="5"/>
  </si>
  <si>
    <t>介護老人保健施設事業特別会計</t>
    <phoneticPr fontId="5"/>
  </si>
  <si>
    <t>水道事業特別会計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</si>
  <si>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</si>
  <si>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</si>
  <si>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</si>
  <si>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</si>
  <si>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</si>
  <si>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</si>
  <si>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</si>
  <si>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</si>
  <si>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</si>
  <si>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</si>
  <si>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</si>
  <si>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</si>
  <si>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</si>
  <si>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</si>
  <si>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</si>
  <si>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</si>
  <si>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</si>
  <si>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</si>
  <si>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</si>
  <si>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</si>
  <si>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</si>
  <si>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</si>
  <si>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</si>
  <si>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</si>
  <si>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</si>
  <si>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</si>
  <si>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</si>
  <si>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</si>
  <si>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</si>
  <si>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</si>
  <si>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</si>
  <si>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</si>
  <si>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</si>
  <si>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</si>
  <si>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</si>
  <si>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</si>
  <si>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</si>
  <si>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</si>
  <si>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</si>
  <si>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</si>
  <si>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</si>
  <si>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</si>
  <si>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</si>
  <si>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</si>
  <si>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</si>
  <si>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</si>
  <si>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</si>
  <si>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</si>
  <si>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</si>
  <si>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</si>
  <si>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</si>
  <si>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</si>
  <si>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</si>
  <si>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</si>
  <si>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</si>
  <si>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</si>
  <si>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</si>
  <si>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</si>
  <si>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</si>
  <si>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</si>
  <si>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</si>
  <si>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</si>
  <si>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</si>
  <si>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</si>
  <si>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</si>
  <si>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</si>
  <si>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</si>
  <si>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</si>
  <si>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</si>
  <si>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</si>
  <si>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</si>
  <si>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</si>
  <si>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</si>
  <si>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</si>
  <si>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</si>
  <si>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</si>
  <si>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</si>
  <si>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</si>
  <si>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</si>
  <si>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</si>
  <si>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</si>
  <si>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</si>
  <si>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</si>
  <si>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</si>
  <si>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</si>
  <si>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</si>
  <si>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</si>
  <si>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</si>
  <si>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</si>
  <si>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</si>
  <si>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</si>
  <si>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</si>
  <si>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</si>
  <si>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</si>
  <si>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</si>
  <si>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</si>
  <si>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</si>
  <si>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</si>
  <si>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</si>
  <si>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</si>
  <si>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</si>
  <si>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</si>
  <si>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</si>
  <si>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</si>
  <si>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</si>
  <si>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</si>
  <si>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</si>
  <si>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</si>
  <si>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</si>
  <si>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</si>
  <si>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</si>
  <si>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</si>
  <si>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</si>
  <si>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</si>
  <si>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</si>
  <si>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</si>
  <si>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</si>
  <si>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</si>
  <si>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</si>
  <si>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</si>
  <si>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</si>
  <si>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</si>
  <si>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</si>
  <si>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</si>
  <si>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</si>
  <si>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</si>
  <si>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</si>
  <si>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</si>
  <si>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</si>
  <si>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</si>
  <si>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</si>
  <si>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</si>
  <si>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</si>
  <si>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</si>
  <si>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</si>
  <si>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</si>
  <si>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1.33</t>
  </si>
  <si>
    <t>▲ 0.49</t>
  </si>
  <si>
    <t>▲ 2.16</t>
  </si>
  <si>
    <t>住宅新築資金等貸付事業特別会計</t>
  </si>
  <si>
    <t>▲ 2.43</t>
  </si>
  <si>
    <t>▲ 2.22</t>
  </si>
  <si>
    <t>▲ 2.09</t>
  </si>
  <si>
    <t>▲ 1.94</t>
  </si>
  <si>
    <t>水道事業特別会計</t>
  </si>
  <si>
    <t>病院事業特別会計</t>
  </si>
  <si>
    <t>一般会計</t>
  </si>
  <si>
    <t>介護保険事業特別会計</t>
  </si>
  <si>
    <t>下水道事業特別会計</t>
  </si>
  <si>
    <t>介護老人保健施設事業特別会計</t>
  </si>
  <si>
    <t>▲ 0.54</t>
  </si>
  <si>
    <t>保養センター事業特別会計</t>
  </si>
  <si>
    <t>その他会計（赤字）</t>
  </si>
  <si>
    <t>その他会計（黒字）</t>
  </si>
  <si>
    <t>R02</t>
    <phoneticPr fontId="5"/>
  </si>
  <si>
    <t>R03</t>
    <phoneticPr fontId="5"/>
  </si>
  <si>
    <t>R04</t>
    <phoneticPr fontId="5"/>
  </si>
  <si>
    <t>R05</t>
    <phoneticPr fontId="5"/>
  </si>
  <si>
    <t>R06</t>
    <phoneticPr fontId="5"/>
  </si>
  <si>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</si>
  <si>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6" eb="8">
      <t>ソウゴウ</t>
    </rPh>
    <rPh sb="8" eb="10">
      <t>ジム</t>
    </rPh>
    <rPh sb="10" eb="12">
      <t>クミアイ</t>
    </rPh>
    <phoneticPr fontId="2"/>
  </si>
  <si>
    <t>東宇陀環境衛生組合</t>
    <rPh sb="0" eb="1">
      <t>ヒガシ</t>
    </rPh>
    <rPh sb="1" eb="3">
      <t>ウダ</t>
    </rPh>
    <rPh sb="3" eb="5">
      <t>カンキョウ</t>
    </rPh>
    <rPh sb="5" eb="7">
      <t>エイセイ</t>
    </rPh>
    <rPh sb="7" eb="9">
      <t>クミアイ</t>
    </rPh>
    <phoneticPr fontId="2"/>
  </si>
  <si>
    <t>奈良広域水質検査センター組合</t>
    <rPh sb="0" eb="2">
      <t>ナラ</t>
    </rPh>
    <rPh sb="2" eb="4">
      <t>コウイキ</t>
    </rPh>
    <rPh sb="4" eb="6">
      <t>スイシツ</t>
    </rPh>
    <rPh sb="6" eb="8">
      <t>ケンサ</t>
    </rPh>
    <rPh sb="12" eb="14">
      <t>クミアイ</t>
    </rPh>
    <phoneticPr fontId="2"/>
  </si>
  <si>
    <t>桜井宇陀広域連合</t>
    <rPh sb="0" eb="2">
      <t>サクライ</t>
    </rPh>
    <rPh sb="2" eb="4">
      <t>ウダ</t>
    </rPh>
    <rPh sb="4" eb="6">
      <t>コウイキ</t>
    </rPh>
    <rPh sb="6" eb="8">
      <t>レンゴウ</t>
    </rPh>
    <phoneticPr fontId="2"/>
  </si>
  <si>
    <t>奈良県住宅新築資金等貸付回収管理組合</t>
    <rPh sb="0" eb="2">
      <t>ナラ</t>
    </rPh>
    <rPh sb="2" eb="3">
      <t>ケン</t>
    </rPh>
    <rPh sb="3" eb="5">
      <t>ジュウタク</t>
    </rPh>
    <rPh sb="5" eb="7">
      <t>シンチク</t>
    </rPh>
    <rPh sb="7" eb="9">
      <t>シキン</t>
    </rPh>
    <rPh sb="9" eb="10">
      <t>トウ</t>
    </rPh>
    <rPh sb="10" eb="12">
      <t>カシツケ</t>
    </rPh>
    <rPh sb="12" eb="14">
      <t>カイシュウ</t>
    </rPh>
    <rPh sb="14" eb="16">
      <t>カンリ</t>
    </rPh>
    <rPh sb="16" eb="18">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</si>
  <si>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</si>
  <si>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</si>
  <si>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宇陀市土地開発公社</t>
    <rPh sb="0" eb="3">
      <t>ウダシ</t>
    </rPh>
    <rPh sb="3" eb="5">
      <t>トチ</t>
    </rPh>
    <rPh sb="5" eb="7">
      <t>カイハツ</t>
    </rPh>
    <rPh sb="7" eb="9">
      <t>コウシャ</t>
    </rPh>
    <phoneticPr fontId="2"/>
  </si>
  <si>
    <t>-</t>
    <phoneticPr fontId="2"/>
  </si>
  <si>
    <t>地域づくり推進基金</t>
    <rPh sb="0" eb="2">
      <t>チイキ</t>
    </rPh>
    <rPh sb="5" eb="9">
      <t>スイシンキキン</t>
    </rPh>
    <phoneticPr fontId="5"/>
  </si>
  <si>
    <t>ふるさと応援基金</t>
    <rPh sb="4" eb="8">
      <t>オウエンキキン</t>
    </rPh>
    <phoneticPr fontId="5"/>
  </si>
  <si>
    <t>福祉活動基金</t>
    <rPh sb="0" eb="6">
      <t>フクシカツドウキキン</t>
    </rPh>
    <phoneticPr fontId="5"/>
  </si>
  <si>
    <t>森林環境整備促進基金</t>
    <rPh sb="0" eb="10">
      <t>シンリンカンキョウセイビソクシンキキン</t>
    </rPh>
    <phoneticPr fontId="5"/>
  </si>
  <si>
    <t>市営霊苑基金</t>
    <rPh sb="0" eb="2">
      <t>シエイ</t>
    </rPh>
    <rPh sb="2" eb="4">
      <t>レイエン</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</si>
</sst>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E3D2-4600-88E6-56C2362C34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79343</c:v>
                </c:pt>
                <c:pt idx="1">
                  <c:v>50131</c:v>
                </c:pt>
                <c:pt idx="2">
                  <c:v>61450</c:v>
                </c:pt>
                <c:pt idx="3">
                  <c:v>94279</c:v>
                </c:pt>
                <c:pt idx="4">
                  <c:v>134577</c:v>
                </c:pt>
              </c:numCache>
            </c:numRef>
          </c:val>
          <c:smooth val="0"/>
          <c:extLst>
            <c:ext xmlns:c16="http://schemas.microsoft.com/office/drawing/2014/chart" uri="{C3380CC4-5D6E-409C-BE32-E72D297353CC}">
              <c16:uniqueId val="{00000001-E3D2-4600-88E6-56C2362C34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1.17</c:v>
                </c:pt>
                <c:pt idx="1">
                  <c:v>3.4</c:v>
                </c:pt>
                <c:pt idx="2">
                  <c:v>4.2</c:v>
                </c:pt>
                <c:pt idx="3">
                  <c:v>3.6</c:v>
                </c:pt>
                <c:pt idx="4">
                  <c:v>3.26</c:v>
                </c:pt>
              </c:numCache>
            </c:numRef>
          </c:val>
          <c:extLst>
            <c:ext xmlns:c16="http://schemas.microsoft.com/office/drawing/2014/chart" uri="{C3380CC4-5D6E-409C-BE32-E72D297353CC}">
              <c16:uniqueId val="{00000000-E1F5-4418-9616-A1CBCC8A1E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15.09</c:v>
                </c:pt>
                <c:pt idx="1">
                  <c:v>17.5</c:v>
                </c:pt>
                <c:pt idx="2">
                  <c:v>18.34</c:v>
                </c:pt>
                <c:pt idx="3">
                  <c:v>18.39</c:v>
                </c:pt>
                <c:pt idx="4">
                  <c:v>16.23</c:v>
                </c:pt>
              </c:numCache>
            </c:numRef>
          </c:val>
          <c:extLst>
            <c:ext xmlns:c16="http://schemas.microsoft.com/office/drawing/2014/chart" uri="{C3380CC4-5D6E-409C-BE32-E72D297353CC}">
              <c16:uniqueId val="{00000001-E1F5-4418-9616-A1CBCC8A1E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-1.33</c:v>
                </c:pt>
                <c:pt idx="1">
                  <c:v>5.26</c:v>
                </c:pt>
                <c:pt idx="2">
                  <c:v>0.7</c:v>
                </c:pt>
                <c:pt idx="3">
                  <c:v>-0.49</c:v>
                </c:pt>
                <c:pt idx="4">
                  <c:v>-2.16</c:v>
                </c:pt>
              </c:numCache>
            </c:numRef>
          </c:val>
          <c:smooth val="0"/>
          <c:extLst>
            <c:ext xmlns:c16="http://schemas.microsoft.com/office/drawing/2014/chart" uri="{C3380CC4-5D6E-409C-BE32-E72D297353CC}">
              <c16:uniqueId val="{00000002-E1F5-4418-9616-A1CBCC8A1E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0.27</c:v>
                </c:pt>
                <c:pt idx="2">
                  <c:v>#N/A</c:v>
                </c:pt>
                <c:pt idx="3">
                  <c:v>0.68</c:v>
                </c:pt>
                <c:pt idx="4">
                  <c:v>#N/A</c:v>
                </c:pt>
                <c:pt idx="5">
                  <c:v>0.18</c:v>
                </c:pt>
                <c:pt idx="6">
                  <c:v>#N/A</c:v>
                </c:pt>
                <c:pt idx="7">
                  <c:v>0.1</c:v>
                </c:pt>
                <c:pt idx="8">
                  <c:v>#N/A</c:v>
                </c:pt>
                <c:pt idx="9">
                  <c:v>0.27</c:v>
                </c:pt>
              </c:numCache>
            </c:numRef>
          </c:val>
          <c:extLst>
            <c:ext xmlns:c16="http://schemas.microsoft.com/office/drawing/2014/chart" uri="{C3380CC4-5D6E-409C-BE32-E72D297353CC}">
              <c16:uniqueId val="{00000000-FE29-4722-A5AB-21F8363187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29-4722-A5AB-21F8363187DD}"/>
            </c:ext>
          </c:extLst>
        </c:ser>
        <c:ser>
          <c:idx val="2"/>
          <c:order val="2"/>
          <c:tx>
            <c:strRef>
              <c:f>データシート!$A$29</c:f>
              <c:strCache>
                <c:ptCount val="1"/>
                <c:pt idx="0">
                  <c:v>保養センター事業特別会計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0.27</c:v>
                </c:pt>
                <c:pt idx="8">
                  <c:v>#N/A</c:v>
                </c:pt>
                <c:pt idx="9">
                  <c:v>0.31</c:v>
                </c:pt>
              </c:numCache>
            </c:numRef>
          </c:val>
          <c:extLst>
            <c:ext xmlns:c16="http://schemas.microsoft.com/office/drawing/2014/chart" uri="{C3380CC4-5D6E-409C-BE32-E72D297353CC}">
              <c16:uniqueId val="{00000002-FE29-4722-A5AB-21F8363187DD}"/>
            </c:ext>
          </c:extLst>
        </c:ser>
        <c:ser>
          <c:idx val="3"/>
          <c:order val="3"/>
          <c:tx>
            <c:strRef>
              <c:f>データシート!$A$30</c:f>
              <c:strCache>
                <c:ptCount val="1"/>
                <c:pt idx="0">
                  <c:v>介護老人保健施設事業特別会計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1.68</c:v>
                </c:pt>
                <c:pt idx="2">
                  <c:v>#N/A</c:v>
                </c:pt>
                <c:pt idx="3">
                  <c:v>0.68</c:v>
                </c:pt>
                <c:pt idx="4">
                  <c:v>#N/A</c:v>
                </c:pt>
                <c:pt idx="5">
                  <c:v>0.1</c:v>
                </c:pt>
                <c:pt idx="6">
                  <c:v>0.54</c:v>
                </c:pt>
                <c:pt idx="7">
                  <c:v>#N/A</c:v>
                </c:pt>
                <c:pt idx="8">
                  <c:v>#N/A</c:v>
                </c:pt>
                <c:pt idx="9">
                  <c:v>0.5</c:v>
                </c:pt>
              </c:numCache>
            </c:numRef>
          </c:val>
          <c:extLst>
            <c:ext xmlns:c16="http://schemas.microsoft.com/office/drawing/2014/chart" uri="{C3380CC4-5D6E-409C-BE32-E72D297353CC}">
              <c16:uniqueId val="{00000003-FE29-4722-A5AB-21F8363187DD}"/>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0.41</c:v>
                </c:pt>
                <c:pt idx="2">
                  <c:v>#N/A</c:v>
                </c:pt>
                <c:pt idx="3">
                  <c:v>0.55000000000000004</c:v>
                </c:pt>
                <c:pt idx="4">
                  <c:v>#N/A</c:v>
                </c:pt>
                <c:pt idx="5">
                  <c:v>0.48</c:v>
                </c:pt>
                <c:pt idx="6">
                  <c:v>#N/A</c:v>
                </c:pt>
                <c:pt idx="7">
                  <c:v>0.6</c:v>
                </c:pt>
                <c:pt idx="8">
                  <c:v>#N/A</c:v>
                </c:pt>
                <c:pt idx="9">
                  <c:v>0.69</c:v>
                </c:pt>
              </c:numCache>
            </c:numRef>
          </c:val>
          <c:extLst>
            <c:ext xmlns:c16="http://schemas.microsoft.com/office/drawing/2014/chart" uri="{C3380CC4-5D6E-409C-BE32-E72D297353CC}">
              <c16:uniqueId val="{00000004-FE29-4722-A5AB-21F8363187DD}"/>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c:v>
                </c:pt>
                <c:pt idx="2">
                  <c:v>#N/A</c:v>
                </c:pt>
                <c:pt idx="3">
                  <c:v>1.53</c:v>
                </c:pt>
                <c:pt idx="4">
                  <c:v>#N/A</c:v>
                </c:pt>
                <c:pt idx="5">
                  <c:v>2.27</c:v>
                </c:pt>
                <c:pt idx="6">
                  <c:v>#N/A</c:v>
                </c:pt>
                <c:pt idx="7">
                  <c:v>1.72</c:v>
                </c:pt>
                <c:pt idx="8">
                  <c:v>#N/A</c:v>
                </c:pt>
                <c:pt idx="9">
                  <c:v>1.02</c:v>
                </c:pt>
              </c:numCache>
            </c:numRef>
          </c:val>
          <c:extLst>
            <c:ext xmlns:c16="http://schemas.microsoft.com/office/drawing/2014/chart" uri="{C3380CC4-5D6E-409C-BE32-E72D297353CC}">
              <c16:uniqueId val="{00000005-FE29-4722-A5AB-21F8363187D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3.59</c:v>
                </c:pt>
                <c:pt idx="2">
                  <c:v>#N/A</c:v>
                </c:pt>
                <c:pt idx="3">
                  <c:v>5.6</c:v>
                </c:pt>
                <c:pt idx="4">
                  <c:v>#N/A</c:v>
                </c:pt>
                <c:pt idx="5">
                  <c:v>6.42</c:v>
                </c:pt>
                <c:pt idx="6">
                  <c:v>#N/A</c:v>
                </c:pt>
                <c:pt idx="7">
                  <c:v>5.69</c:v>
                </c:pt>
                <c:pt idx="8">
                  <c:v>#N/A</c:v>
                </c:pt>
                <c:pt idx="9">
                  <c:v>5.15</c:v>
                </c:pt>
              </c:numCache>
            </c:numRef>
          </c:val>
          <c:extLst>
            <c:ext xmlns:c16="http://schemas.microsoft.com/office/drawing/2014/chart" uri="{C3380CC4-5D6E-409C-BE32-E72D297353CC}">
              <c16:uniqueId val="{00000006-FE29-4722-A5AB-21F8363187DD}"/>
            </c:ext>
          </c:extLst>
        </c:ser>
        <c:ser>
          <c:idx val="7"/>
          <c:order val="7"/>
          <c:tx>
            <c:strRef>
              <c:f>データシート!$A$34</c:f>
              <c:strCache>
                <c:ptCount val="1"/>
                <c:pt idx="0">
                  <c:v>病院事業特別会計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4.7699999999999996</c:v>
                </c:pt>
                <c:pt idx="2">
                  <c:v>#N/A</c:v>
                </c:pt>
                <c:pt idx="3">
                  <c:v>9.74</c:v>
                </c:pt>
                <c:pt idx="4">
                  <c:v>#N/A</c:v>
                </c:pt>
                <c:pt idx="5">
                  <c:v>13.79</c:v>
                </c:pt>
                <c:pt idx="6">
                  <c:v>#N/A</c:v>
                </c:pt>
                <c:pt idx="7">
                  <c:v>10.49</c:v>
                </c:pt>
                <c:pt idx="8">
                  <c:v>#N/A</c:v>
                </c:pt>
                <c:pt idx="9">
                  <c:v>6.01</c:v>
                </c:pt>
              </c:numCache>
            </c:numRef>
          </c:val>
          <c:extLst>
            <c:ext xmlns:c16="http://schemas.microsoft.com/office/drawing/2014/chart" uri="{C3380CC4-5D6E-409C-BE32-E72D297353CC}">
              <c16:uniqueId val="{00000007-FE29-4722-A5AB-21F8363187DD}"/>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9.23</c:v>
                </c:pt>
                <c:pt idx="2">
                  <c:v>#N/A</c:v>
                </c:pt>
                <c:pt idx="3">
                  <c:v>8.6199999999999992</c:v>
                </c:pt>
                <c:pt idx="4">
                  <c:v>#N/A</c:v>
                </c:pt>
                <c:pt idx="5">
                  <c:v>8.67</c:v>
                </c:pt>
                <c:pt idx="6">
                  <c:v>#N/A</c:v>
                </c:pt>
                <c:pt idx="7">
                  <c:v>7.9</c:v>
                </c:pt>
                <c:pt idx="8">
                  <c:v>#N/A</c:v>
                </c:pt>
                <c:pt idx="9">
                  <c:v>7.26</c:v>
                </c:pt>
              </c:numCache>
            </c:numRef>
          </c:val>
          <c:extLst>
            <c:ext xmlns:c16="http://schemas.microsoft.com/office/drawing/2014/chart" uri="{C3380CC4-5D6E-409C-BE32-E72D297353CC}">
              <c16:uniqueId val="{00000008-FE29-4722-A5AB-21F8363187DD}"/>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2.4300000000000002</c:v>
                </c:pt>
                <c:pt idx="1">
                  <c:v>#N/A</c:v>
                </c:pt>
                <c:pt idx="2">
                  <c:v>2.2200000000000002</c:v>
                </c:pt>
                <c:pt idx="3">
                  <c:v>#N/A</c:v>
                </c:pt>
                <c:pt idx="4">
                  <c:v>2.2200000000000002</c:v>
                </c:pt>
                <c:pt idx="5">
                  <c:v>#N/A</c:v>
                </c:pt>
                <c:pt idx="6">
                  <c:v>2.09</c:v>
                </c:pt>
                <c:pt idx="7">
                  <c:v>#N/A</c:v>
                </c:pt>
                <c:pt idx="8">
                  <c:v>1.94</c:v>
                </c:pt>
                <c:pt idx="9">
                  <c:v>#N/A</c:v>
                </c:pt>
              </c:numCache>
            </c:numRef>
          </c:val>
          <c:extLst>
            <c:ext xmlns:c16="http://schemas.microsoft.com/office/drawing/2014/chart" uri="{C3380CC4-5D6E-409C-BE32-E72D297353CC}">
              <c16:uniqueId val="{00000009-FE29-4722-A5AB-21F8363187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2050</c:v>
                </c:pt>
                <c:pt idx="5">
                  <c:v>2204</c:v>
                </c:pt>
                <c:pt idx="8">
                  <c:v>2116</c:v>
                </c:pt>
                <c:pt idx="11">
                  <c:v>2073</c:v>
                </c:pt>
                <c:pt idx="14">
                  <c:v>2017</c:v>
                </c:pt>
              </c:numCache>
            </c:numRef>
          </c:val>
          <c:extLst>
            <c:ext xmlns:c16="http://schemas.microsoft.com/office/drawing/2014/chart" uri="{C3380CC4-5D6E-409C-BE32-E72D297353CC}">
              <c16:uniqueId val="{00000000-2ABB-41C3-BE1D-02839976B4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ABB-41C3-BE1D-02839976B4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74</c:v>
                </c:pt>
                <c:pt idx="3">
                  <c:v>68</c:v>
                </c:pt>
                <c:pt idx="6">
                  <c:v>0</c:v>
                </c:pt>
                <c:pt idx="9">
                  <c:v>0</c:v>
                </c:pt>
                <c:pt idx="12">
                  <c:v>0</c:v>
                </c:pt>
              </c:numCache>
            </c:numRef>
          </c:val>
          <c:extLst>
            <c:ext xmlns:c16="http://schemas.microsoft.com/office/drawing/2014/chart" uri="{C3380CC4-5D6E-409C-BE32-E72D297353CC}">
              <c16:uniqueId val="{00000002-2ABB-41C3-BE1D-02839976B4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49</c:v>
                </c:pt>
                <c:pt idx="9">
                  <c:v>53</c:v>
                </c:pt>
                <c:pt idx="12">
                  <c:v>60</c:v>
                </c:pt>
              </c:numCache>
            </c:numRef>
          </c:val>
          <c:extLst>
            <c:ext xmlns:c16="http://schemas.microsoft.com/office/drawing/2014/chart" uri="{C3380CC4-5D6E-409C-BE32-E72D297353CC}">
              <c16:uniqueId val="{00000003-2ABB-41C3-BE1D-02839976B4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497</c:v>
                </c:pt>
                <c:pt idx="3">
                  <c:v>549</c:v>
                </c:pt>
                <c:pt idx="6">
                  <c:v>544</c:v>
                </c:pt>
                <c:pt idx="9">
                  <c:v>570</c:v>
                </c:pt>
                <c:pt idx="12">
                  <c:v>440</c:v>
                </c:pt>
              </c:numCache>
            </c:numRef>
          </c:val>
          <c:extLst>
            <c:ext xmlns:c16="http://schemas.microsoft.com/office/drawing/2014/chart" uri="{C3380CC4-5D6E-409C-BE32-E72D297353CC}">
              <c16:uniqueId val="{00000004-2ABB-41C3-BE1D-02839976B4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5-2ABB-41C3-BE1D-02839976B4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ABB-41C3-BE1D-02839976B4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2493</c:v>
                </c:pt>
                <c:pt idx="3">
                  <c:v>2647</c:v>
                </c:pt>
                <c:pt idx="6">
                  <c:v>2495</c:v>
                </c:pt>
                <c:pt idx="9">
                  <c:v>2449</c:v>
                </c:pt>
                <c:pt idx="12">
                  <c:v>2398</c:v>
                </c:pt>
              </c:numCache>
            </c:numRef>
          </c:val>
          <c:extLst>
            <c:ext xmlns:c16="http://schemas.microsoft.com/office/drawing/2014/chart" uri="{C3380CC4-5D6E-409C-BE32-E72D297353CC}">
              <c16:uniqueId val="{00000007-2ABB-41C3-BE1D-02839976B4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1015</c:v>
                </c:pt>
                <c:pt idx="2">
                  <c:v>#N/A</c:v>
                </c:pt>
                <c:pt idx="3">
                  <c:v>#N/A</c:v>
                </c:pt>
                <c:pt idx="4">
                  <c:v>1061</c:v>
                </c:pt>
                <c:pt idx="5">
                  <c:v>#N/A</c:v>
                </c:pt>
                <c:pt idx="6">
                  <c:v>#N/A</c:v>
                </c:pt>
                <c:pt idx="7">
                  <c:v>973</c:v>
                </c:pt>
                <c:pt idx="8">
                  <c:v>#N/A</c:v>
                </c:pt>
                <c:pt idx="9">
                  <c:v>#N/A</c:v>
                </c:pt>
                <c:pt idx="10">
                  <c:v>1000</c:v>
                </c:pt>
                <c:pt idx="11">
                  <c:v>#N/A</c:v>
                </c:pt>
                <c:pt idx="12">
                  <c:v>#N/A</c:v>
                </c:pt>
                <c:pt idx="13">
                  <c:v>882</c:v>
                </c:pt>
                <c:pt idx="14">
                  <c:v>#N/A</c:v>
                </c:pt>
              </c:numCache>
            </c:numRef>
          </c:val>
          <c:smooth val="0"/>
          <c:extLst>
            <c:ext xmlns:c16="http://schemas.microsoft.com/office/drawing/2014/chart" uri="{C3380CC4-5D6E-409C-BE32-E72D297353CC}">
              <c16:uniqueId val="{00000008-2ABB-41C3-BE1D-02839976B4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20272</c:v>
                </c:pt>
                <c:pt idx="5">
                  <c:v>20019</c:v>
                </c:pt>
                <c:pt idx="8">
                  <c:v>19325</c:v>
                </c:pt>
                <c:pt idx="11">
                  <c:v>20106</c:v>
                </c:pt>
                <c:pt idx="14">
                  <c:v>20657</c:v>
                </c:pt>
              </c:numCache>
            </c:numRef>
          </c:val>
          <c:extLst>
            <c:ext xmlns:c16="http://schemas.microsoft.com/office/drawing/2014/chart" uri="{C3380CC4-5D6E-409C-BE32-E72D297353CC}">
              <c16:uniqueId val="{00000000-D8E6-4085-815F-8A057FC7AC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96</c:v>
                </c:pt>
                <c:pt idx="5">
                  <c:v>64</c:v>
                </c:pt>
                <c:pt idx="8">
                  <c:v>44</c:v>
                </c:pt>
                <c:pt idx="11">
                  <c:v>34</c:v>
                </c:pt>
                <c:pt idx="14">
                  <c:v>32</c:v>
                </c:pt>
              </c:numCache>
            </c:numRef>
          </c:val>
          <c:extLst>
            <c:ext xmlns:c16="http://schemas.microsoft.com/office/drawing/2014/chart" uri="{C3380CC4-5D6E-409C-BE32-E72D297353CC}">
              <c16:uniqueId val="{00000001-D8E6-4085-815F-8A057FC7AC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3361</c:v>
                </c:pt>
                <c:pt idx="5">
                  <c:v>4042</c:v>
                </c:pt>
                <c:pt idx="8">
                  <c:v>4293</c:v>
                </c:pt>
                <c:pt idx="11">
                  <c:v>4327</c:v>
                </c:pt>
                <c:pt idx="14">
                  <c:v>4009</c:v>
                </c:pt>
              </c:numCache>
            </c:numRef>
          </c:val>
          <c:extLst>
            <c:ext xmlns:c16="http://schemas.microsoft.com/office/drawing/2014/chart" uri="{C3380CC4-5D6E-409C-BE32-E72D297353CC}">
              <c16:uniqueId val="{00000002-D8E6-4085-815F-8A057FC7AC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E6-4085-815F-8A057FC7AC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E6-4085-815F-8A057FC7AC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383</c:v>
                </c:pt>
                <c:pt idx="12">
                  <c:v>0</c:v>
                </c:pt>
              </c:numCache>
            </c:numRef>
          </c:val>
          <c:extLst>
            <c:ext xmlns:c16="http://schemas.microsoft.com/office/drawing/2014/chart" uri="{C3380CC4-5D6E-409C-BE32-E72D297353CC}">
              <c16:uniqueId val="{00000005-D8E6-4085-815F-8A057FC7AC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3595</c:v>
                </c:pt>
                <c:pt idx="3">
                  <c:v>3560</c:v>
                </c:pt>
                <c:pt idx="6">
                  <c:v>3439</c:v>
                </c:pt>
                <c:pt idx="9">
                  <c:v>3310</c:v>
                </c:pt>
                <c:pt idx="12">
                  <c:v>3123</c:v>
                </c:pt>
              </c:numCache>
            </c:numRef>
          </c:val>
          <c:extLst>
            <c:ext xmlns:c16="http://schemas.microsoft.com/office/drawing/2014/chart" uri="{C3380CC4-5D6E-409C-BE32-E72D297353CC}">
              <c16:uniqueId val="{00000006-D8E6-4085-815F-8A057FC7AC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195</c:v>
                </c:pt>
                <c:pt idx="3">
                  <c:v>249</c:v>
                </c:pt>
                <c:pt idx="6">
                  <c:v>240</c:v>
                </c:pt>
                <c:pt idx="9">
                  <c:v>231</c:v>
                </c:pt>
                <c:pt idx="12">
                  <c:v>254</c:v>
                </c:pt>
              </c:numCache>
            </c:numRef>
          </c:val>
          <c:extLst>
            <c:ext xmlns:c16="http://schemas.microsoft.com/office/drawing/2014/chart" uri="{C3380CC4-5D6E-409C-BE32-E72D297353CC}">
              <c16:uniqueId val="{00000007-D8E6-4085-815F-8A057FC7AC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5546</c:v>
                </c:pt>
                <c:pt idx="3">
                  <c:v>5033</c:v>
                </c:pt>
                <c:pt idx="6">
                  <c:v>4625</c:v>
                </c:pt>
                <c:pt idx="9">
                  <c:v>4389</c:v>
                </c:pt>
                <c:pt idx="12">
                  <c:v>4119</c:v>
                </c:pt>
              </c:numCache>
            </c:numRef>
          </c:val>
          <c:extLst>
            <c:ext xmlns:c16="http://schemas.microsoft.com/office/drawing/2014/chart" uri="{C3380CC4-5D6E-409C-BE32-E72D297353CC}">
              <c16:uniqueId val="{00000008-D8E6-4085-815F-8A057FC7AC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8E6-4085-815F-8A057FC7AC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24316</c:v>
                </c:pt>
                <c:pt idx="3">
                  <c:v>23423</c:v>
                </c:pt>
                <c:pt idx="6">
                  <c:v>22939</c:v>
                </c:pt>
                <c:pt idx="9">
                  <c:v>23404</c:v>
                </c:pt>
                <c:pt idx="12">
                  <c:v>24433</c:v>
                </c:pt>
              </c:numCache>
            </c:numRef>
          </c:val>
          <c:extLst>
            <c:ext xmlns:c16="http://schemas.microsoft.com/office/drawing/2014/chart" uri="{C3380CC4-5D6E-409C-BE32-E72D297353CC}">
              <c16:uniqueId val="{0000000A-D8E6-4085-815F-8A057FC7ACD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9923</c:v>
                </c:pt>
                <c:pt idx="2">
                  <c:v>#N/A</c:v>
                </c:pt>
                <c:pt idx="3">
                  <c:v>#N/A</c:v>
                </c:pt>
                <c:pt idx="4">
                  <c:v>8140</c:v>
                </c:pt>
                <c:pt idx="5">
                  <c:v>#N/A</c:v>
                </c:pt>
                <c:pt idx="6">
                  <c:v>#N/A</c:v>
                </c:pt>
                <c:pt idx="7">
                  <c:v>7581</c:v>
                </c:pt>
                <c:pt idx="8">
                  <c:v>#N/A</c:v>
                </c:pt>
                <c:pt idx="9">
                  <c:v>#N/A</c:v>
                </c:pt>
                <c:pt idx="10">
                  <c:v>7249</c:v>
                </c:pt>
                <c:pt idx="11">
                  <c:v>#N/A</c:v>
                </c:pt>
                <c:pt idx="12">
                  <c:v>#N/A</c:v>
                </c:pt>
                <c:pt idx="13">
                  <c:v>7232</c:v>
                </c:pt>
                <c:pt idx="14">
                  <c:v>#N/A</c:v>
                </c:pt>
              </c:numCache>
            </c:numRef>
          </c:val>
          <c:smooth val="0"/>
          <c:extLst>
            <c:ext xmlns:c16="http://schemas.microsoft.com/office/drawing/2014/chart" uri="{C3380CC4-5D6E-409C-BE32-E72D297353CC}">
              <c16:uniqueId val="{0000000B-D8E6-4085-815F-8A057FC7ACD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2033</c:v>
                </c:pt>
                <c:pt idx="1">
                  <c:v>2044</c:v>
                </c:pt>
                <c:pt idx="2">
                  <c:v>1833</c:v>
                </c:pt>
              </c:numCache>
            </c:numRef>
          </c:val>
          <c:extLst>
            <c:ext xmlns:c16="http://schemas.microsoft.com/office/drawing/2014/chart" uri="{C3380CC4-5D6E-409C-BE32-E72D297353CC}">
              <c16:uniqueId val="{00000000-CDE8-4287-8272-1626B2984F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110</c:v>
                </c:pt>
                <c:pt idx="1">
                  <c:v>158</c:v>
                </c:pt>
                <c:pt idx="2">
                  <c:v>194</c:v>
                </c:pt>
              </c:numCache>
            </c:numRef>
          </c:val>
          <c:extLst>
            <c:ext xmlns:c16="http://schemas.microsoft.com/office/drawing/2014/chart" uri="{C3380CC4-5D6E-409C-BE32-E72D297353CC}">
              <c16:uniqueId val="{00000001-CDE8-4287-8272-1626B2984F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2637</c:v>
                </c:pt>
                <c:pt idx="1">
                  <c:v>2454</c:v>
                </c:pt>
                <c:pt idx="2">
                  <c:v>2112</c:v>
                </c:pt>
              </c:numCache>
            </c:numRef>
          </c:val>
          <c:extLst>
            <c:ext xmlns:c16="http://schemas.microsoft.com/office/drawing/2014/chart" uri="{C3380CC4-5D6E-409C-BE32-E72D297353CC}">
              <c16:uniqueId val="{00000002-CDE8-4287-8272-1626B2984F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latin typeface="ＭＳ ゴシック" pitchFamily="49" charset="-128"/>
              <a:ea typeface="ＭＳ ゴシック" pitchFamily="49" charset="-128"/>
            </a:rPr>
            <a:t> 元利償還金は</a:t>
          </a:r>
          <a:r>
            <a:rPr kumimoji="1" lang="en-US" altLang="ja-JP" sz="1200" baseline="0">
              <a:latin typeface="ＭＳ ゴシック" pitchFamily="49" charset="-128"/>
              <a:ea typeface="ＭＳ ゴシック" pitchFamily="49" charset="-128"/>
            </a:rPr>
            <a:t>R4</a:t>
          </a:r>
          <a:r>
            <a:rPr kumimoji="1" lang="ja-JP" altLang="en-US" sz="1200" baseline="0">
              <a:latin typeface="ＭＳ ゴシック" pitchFamily="49" charset="-128"/>
              <a:ea typeface="ＭＳ ゴシック" pitchFamily="49" charset="-128"/>
            </a:rPr>
            <a:t>年度以降逓減している。</a:t>
          </a:r>
          <a:r>
            <a:rPr kumimoji="1" lang="en-US" altLang="ja-JP" sz="1200" baseline="0">
              <a:latin typeface="ＭＳ ゴシック" pitchFamily="49" charset="-128"/>
              <a:ea typeface="ＭＳ ゴシック" pitchFamily="49" charset="-128"/>
            </a:rPr>
            <a:t>R6</a:t>
          </a:r>
          <a:r>
            <a:rPr kumimoji="1" lang="ja-JP" altLang="en-US" sz="1200" baseline="0">
              <a:latin typeface="ＭＳ ゴシック" pitchFamily="49" charset="-128"/>
              <a:ea typeface="ＭＳ ゴシック" pitchFamily="49" charset="-128"/>
            </a:rPr>
            <a:t>年度の主な減少理由は、</a:t>
          </a:r>
          <a:r>
            <a:rPr kumimoji="1" lang="en-US" altLang="ja-JP" sz="1200" baseline="0">
              <a:latin typeface="ＭＳ ゴシック" pitchFamily="49" charset="-128"/>
              <a:ea typeface="ＭＳ ゴシック" pitchFamily="49" charset="-128"/>
            </a:rPr>
            <a:t>H25</a:t>
          </a:r>
          <a:r>
            <a:rPr kumimoji="1" lang="ja-JP" altLang="en-US" sz="1200" baseline="0">
              <a:latin typeface="ＭＳ ゴシック" pitchFamily="49" charset="-128"/>
              <a:ea typeface="ＭＳ ゴシック" pitchFamily="49" charset="-128"/>
            </a:rPr>
            <a:t>年度に発行した小中学校体育館耐震改修事業等に係る緊急防災・減災事業債や、</a:t>
          </a:r>
          <a:r>
            <a:rPr kumimoji="1" lang="en-US" altLang="ja-JP" sz="1200" baseline="0">
              <a:latin typeface="ＭＳ ゴシック" pitchFamily="49" charset="-128"/>
              <a:ea typeface="ＭＳ ゴシック" pitchFamily="49" charset="-128"/>
            </a:rPr>
            <a:t>H15</a:t>
          </a:r>
          <a:r>
            <a:rPr kumimoji="1" lang="ja-JP" altLang="en-US" sz="1200" baseline="0">
              <a:latin typeface="ＭＳ ゴシック" pitchFamily="49" charset="-128"/>
              <a:ea typeface="ＭＳ ゴシック" pitchFamily="49" charset="-128"/>
            </a:rPr>
            <a:t>年度に発行した公営住宅建設事業債の償還が終了したこと等である。</a:t>
          </a:r>
          <a:endParaRPr kumimoji="1" lang="en-US" altLang="ja-JP" sz="1200" baseline="0">
            <a:latin typeface="ＭＳ ゴシック" pitchFamily="49" charset="-128"/>
            <a:ea typeface="ＭＳ ゴシック" pitchFamily="49" charset="-128"/>
          </a:endParaRPr>
        </a:p>
        <a:p>
          <a:r>
            <a:rPr kumimoji="1" lang="ja-JP" altLang="en-US" sz="1200" baseline="0">
              <a:latin typeface="ＭＳ ゴシック" pitchFamily="49" charset="-128"/>
              <a:ea typeface="ＭＳ ゴシック" pitchFamily="49" charset="-128"/>
            </a:rPr>
            <a:t>　公営企業債の元利償還金に対する繰入金については、下水道事業特別会計における資本費平準化債の活用等により減少した。</a:t>
          </a:r>
          <a:endParaRPr kumimoji="1" lang="en-US" altLang="ja-JP" sz="1200" baseline="0">
            <a:latin typeface="ＭＳ ゴシック" pitchFamily="49" charset="-128"/>
            <a:ea typeface="ＭＳ ゴシック" pitchFamily="49" charset="-128"/>
          </a:endParaRPr>
        </a:p>
        <a:p>
          <a:r>
            <a:rPr kumimoji="1" lang="ja-JP" altLang="en-US" sz="1200" baseline="0">
              <a:latin typeface="ＭＳ ゴシック" pitchFamily="49" charset="-128"/>
              <a:ea typeface="ＭＳ ゴシック" pitchFamily="49" charset="-128"/>
            </a:rPr>
            <a:t>　今後、就学前施設建設事業等の大型投資事業による公債費負担が控えているため、比率の上昇が見込まれる。事業の適切な取捨選択や公共施設の適正管理等に引き続き取り組み、起債に大きく頼ることのない財政運営に努める。</a:t>
          </a:r>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医療機器の購入財源として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H21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年度に発行したミニ市場公募債に係る積立分（当初発行額</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28,300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千円）。</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減債基金積立相当額の積立ルールにより</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年償還で毎年度の積立額を発行額の</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で設定している。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年度の将来負担比率は対前年度比で</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ポイント減少した。減となった主な要因は、分母となる標準財政規模</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したこと</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及び、公営企業債等繰入見込額が減少したこと等である。</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一般会計等に係る地方債の現在高について、</a:t>
          </a:r>
          <a:r>
            <a:rPr kumimoji="1" lang="en-US" altLang="ja-JP" sz="1350">
              <a:latin typeface="ＭＳ ゴシック" pitchFamily="49" charset="-128"/>
              <a:ea typeface="ＭＳ ゴシック" pitchFamily="49" charset="-128"/>
            </a:rPr>
            <a:t>R6</a:t>
          </a:r>
          <a:r>
            <a:rPr kumimoji="1" lang="ja-JP" altLang="en-US" sz="1350">
              <a:latin typeface="ＭＳ ゴシック" pitchFamily="49" charset="-128"/>
              <a:ea typeface="ＭＳ ゴシック" pitchFamily="49" charset="-128"/>
            </a:rPr>
            <a:t>年度は新学校給食センター建設事業及び就学前施設建設事業等の大型投資事業により、前年度と比較して</a:t>
          </a:r>
          <a:r>
            <a:rPr kumimoji="1" lang="en-US" altLang="ja-JP" sz="1350">
              <a:latin typeface="ＭＳ ゴシック" pitchFamily="49" charset="-128"/>
              <a:ea typeface="ＭＳ ゴシック" pitchFamily="49" charset="-128"/>
            </a:rPr>
            <a:t>1,029</a:t>
          </a:r>
          <a:r>
            <a:rPr kumimoji="1" lang="ja-JP" altLang="en-US" sz="1350">
              <a:latin typeface="ＭＳ ゴシック" pitchFamily="49" charset="-128"/>
              <a:ea typeface="ＭＳ ゴシック" pitchFamily="49" charset="-128"/>
            </a:rPr>
            <a:t>百万円増加した。組合等負担等見込額は奈良県広域消防組合によるものとなっている。</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充当可能基金が減少したのは、財政調整基金（</a:t>
          </a:r>
          <a:r>
            <a:rPr kumimoji="1" lang="en-US" altLang="ja-JP" sz="1350">
              <a:latin typeface="ＭＳ ゴシック" pitchFamily="49" charset="-128"/>
              <a:ea typeface="ＭＳ ゴシック" pitchFamily="49" charset="-128"/>
            </a:rPr>
            <a:t>212</a:t>
          </a:r>
          <a:r>
            <a:rPr kumimoji="1" lang="ja-JP" altLang="en-US" sz="1350">
              <a:latin typeface="ＭＳ ゴシック" pitchFamily="49" charset="-128"/>
              <a:ea typeface="ＭＳ ゴシック" pitchFamily="49" charset="-128"/>
            </a:rPr>
            <a:t>百万円減）及びふるさと応援基金（</a:t>
          </a:r>
          <a:r>
            <a:rPr kumimoji="1" lang="en-US" altLang="ja-JP" sz="1350">
              <a:latin typeface="ＭＳ ゴシック" pitchFamily="49" charset="-128"/>
              <a:ea typeface="ＭＳ ゴシック" pitchFamily="49" charset="-128"/>
            </a:rPr>
            <a:t>223</a:t>
          </a:r>
          <a:r>
            <a:rPr kumimoji="1" lang="ja-JP" altLang="en-US" sz="1350">
              <a:latin typeface="ＭＳ ゴシック" pitchFamily="49" charset="-128"/>
              <a:ea typeface="ＭＳ ゴシック" pitchFamily="49" charset="-128"/>
            </a:rPr>
            <a:t>百万円減）等の基金残高が減となったためである。</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今後、就学前施設建設事業等の大型投資事業や公共施設の老朽化対策により、地方債の残高増加が見込まれる。引き続き適正な基金管理及び公債費の抑制に取り組み、持続可能な財政運営に努める。</a:t>
          </a:r>
          <a:endParaRPr kumimoji="1" lang="en-US" altLang="ja-JP" sz="135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奈良県宇陀市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年度は前年度と比較して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517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百万円減少した。主な減少理由は、財政調整基金及びふるさと応援基金の取崩額（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1,041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百万円）が積立額（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606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百万円）を上回ったためである。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物価高騰による影響等で事業費が増加し、それにより基金取り崩し額も増加傾向にある。また、公共施設が多く老朽化対策が必要となってくるため、今後も基金残高の減少が見込まれる。業務効率化及び公共施設の適正管理を進め、それぞれの基金の使途に沿った事業計画を立て、適切な基金管理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地域づくり推進基金：宇陀市の地域づくりの推進に要する経費の財源にできる。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新市まちづくり計画に示されている事業</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を推進するための基金。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ふるさと応援基金　：宇陀市に貢献したいと思う個人、団体等からの寄附金を財源として宇陀市の発展に資することを目的とする。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医療又は福祉の充実、観光の振興、教育の振興、歴史、文化の保存活用に関する事業を推進するための基金。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地域づくり推進基金：過疎地域自立促進に向けた事業の財源等として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百万円積み立て、事業推進の財源として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　：ふるさと寄附金を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百万円積み立て、事業推進の財源として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地域づくり推進基金：引き続き過疎地域の自立促進に向けた事業の財源として積み立てを行っていく。新市まちづくりを推進するための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財源として取り崩しも行うが、事業を適切に取捨選択し計画的に行う。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年度は寄附者の意向を基に積極的に各事業へ活用したことで、取崩額が積立額を大きく上回ることとなった。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寄附額増加を目的とした施策を引き続き行い、市の発展に資する事業を中心に活用していく。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年度を超える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368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百万円の積み立てを行ったものの、介護老人保健施設事業特別会計への貸付金（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百万円）等により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580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決算剰余金の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を積み立てることとしており、適正とされている標準財政規模に対する基金残高割合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維持している。今後、人口減少による税収の減や物価高騰による歳出の増等、厳しい財政状況が続くことが見込まれる。各公営企業の運営状況を注視しつつ、必要に応じて適切に調整財源として取り崩しを行う。また、災害への備え等の予期せぬ歳入不足を補う必要があるため、引き続き可能な限りの積み立て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普通交付税のうち臨時財政対策債償還基金費として交付された</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百万円を積み立てたため、前年度と比較して増となった。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地方債の償還計画に基づき、必要に応じて積み立てを行っていく。また、積み立てを行った臨時財政対策債償還基金費分については、対応する年度において適切に取り崩しを行う。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26,694
26,302
247.50
22,998,145
22,622,488
367,649
11,290,431
24,433,391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単年度の財政力指数は前年度から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であった。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ヵ年平均の数値は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年度以降横ばいとなっている。当市は中山間地域に位置し、確固たる基幹産業や企業がないため財政基盤が脆弱である。ベッドタウンでもあるが住み替えや世代交代が進まず、主たる税収である個人市民税は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年度以降逓減している。今後はさらに高齢化が進み、人口減による過疎化も進行することが見込まれる。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次行政改革大綱（</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R3.3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月策定：</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年度）、第</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次</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宇陀市総合計画に基づき、転入増加と収入の増加を図りつつ、組織体制の見直しや持続可能な財政運営に努める。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119380</xdr:rowOff>
    </xdr:from>
    <xdr:to>
      <xdr:col>11</xdr:col>
      <xdr:colOff>31750</xdr:colOff>
      <xdr:row>43</xdr:row>
      <xdr:rowOff>143510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917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154957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ポイント減少した。これは、普通交付税が大きく増加したことが主な要因である。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価高騰による影響で物件費等の経常経費は増加傾向にある。また、今後、就学前施設建設事業や新学校給食センター建設事業等に係る地方債の元利償還が予定されており、公債費の増加による比率上昇も見込ま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組織体制の見直しや業務効率化による人件費・物件費等の削減に引き続き取り組み、経常経費の削減に努める。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115026</xdr:rowOff>
    </xdr:from>
    <xdr:to>
      <xdr:col>23</xdr:col>
      <xdr:colOff>133350</xdr:colOff>
      <xdr:row>61</xdr:row>
      <xdr:rowOff>5624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40202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149497</xdr:rowOff>
    </xdr:from>
    <xdr:to>
      <xdr:col>19</xdr:col>
      <xdr:colOff>133350</xdr:colOff>
      <xdr:row>61</xdr:row>
      <xdr:rowOff>5624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3649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87449</xdr:rowOff>
    </xdr:from>
    <xdr:to>
      <xdr:col>15</xdr:col>
      <xdr:colOff>82550</xdr:colOff>
      <xdr:row>60</xdr:row>
      <xdr:rowOff>149497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7444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87449</xdr:rowOff>
    </xdr:from>
    <xdr:to>
      <xdr:col>11</xdr:col>
      <xdr:colOff>31750</xdr:colOff>
      <xdr:row>61</xdr:row>
      <xdr:rowOff>60778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74449"/>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64226</xdr:rowOff>
    </xdr:from>
    <xdr:to>
      <xdr:col>23</xdr:col>
      <xdr:colOff>184150</xdr:colOff>
      <xdr:row>60</xdr:row>
      <xdr:rowOff>165826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36303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2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126274</xdr:rowOff>
    </xdr:from>
    <xdr:to>
      <xdr:col>19</xdr:col>
      <xdr:colOff>184150</xdr:colOff>
      <xdr:row>61</xdr:row>
      <xdr:rowOff>56424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41201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99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98697</xdr:rowOff>
    </xdr:from>
    <xdr:to>
      <xdr:col>15</xdr:col>
      <xdr:colOff>133350</xdr:colOff>
      <xdr:row>61</xdr:row>
      <xdr:rowOff>28847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13624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36649</xdr:rowOff>
    </xdr:from>
    <xdr:to>
      <xdr:col>11</xdr:col>
      <xdr:colOff>82550</xdr:colOff>
      <xdr:row>60</xdr:row>
      <xdr:rowOff>138249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123026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9978</xdr:rowOff>
    </xdr:from>
    <xdr:to>
      <xdr:col>7</xdr:col>
      <xdr:colOff>31750</xdr:colOff>
      <xdr:row>61</xdr:row>
      <xdr:rowOff>111578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96355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[261,131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前年度と比較して人件費・物件費ともに増加し、人口が減少傾向にあることから、人口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人当たりの金額は増加している。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職員数削減の取り組みを続けているものの業務の多様化等により業務量は増加しており、会計年度任用職員に係る人件費が増加傾向にある。物件費においても、物価高騰等による影響で委託料や光熱水費が増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今後、更なる業務効率化に努め、雇用と委託化のバランスを取りながら人件費・物件費の削減を図る。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51622</xdr:rowOff>
    </xdr:from>
    <xdr:to>
      <xdr:col>23</xdr:col>
      <xdr:colOff>133350</xdr:colOff>
      <xdr:row>81</xdr:row>
      <xdr:rowOff>56662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9072"/>
          <a:ext cx="8382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47729</xdr:rowOff>
    </xdr:from>
    <xdr:to>
      <xdr:col>19</xdr:col>
      <xdr:colOff>133350</xdr:colOff>
      <xdr:row>81</xdr:row>
      <xdr:rowOff>51622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5179"/>
          <a:ext cx="889000" cy="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44985</xdr:rowOff>
    </xdr:from>
    <xdr:to>
      <xdr:col>15</xdr:col>
      <xdr:colOff>82550</xdr:colOff>
      <xdr:row>81</xdr:row>
      <xdr:rowOff>47729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2435"/>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44628</xdr:rowOff>
    </xdr:from>
    <xdr:to>
      <xdr:col>11</xdr:col>
      <xdr:colOff>31750</xdr:colOff>
      <xdr:row>81</xdr:row>
      <xdr:rowOff>44985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2078"/>
          <a:ext cx="8890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5862</xdr:rowOff>
    </xdr:from>
    <xdr:to>
      <xdr:col>23</xdr:col>
      <xdr:colOff>184150</xdr:colOff>
      <xdr:row>81</xdr:row>
      <xdr:rowOff>107462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54139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822</xdr:rowOff>
    </xdr:from>
    <xdr:to>
      <xdr:col>19</xdr:col>
      <xdr:colOff>184150</xdr:colOff>
      <xdr:row>81</xdr:row>
      <xdr:rowOff>102422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87199</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168379</xdr:rowOff>
    </xdr:from>
    <xdr:to>
      <xdr:col>15</xdr:col>
      <xdr:colOff>133350</xdr:colOff>
      <xdr:row>81</xdr:row>
      <xdr:rowOff>98529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83306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165635</xdr:rowOff>
    </xdr:from>
    <xdr:to>
      <xdr:col>11</xdr:col>
      <xdr:colOff>82550</xdr:colOff>
      <xdr:row>81</xdr:row>
      <xdr:rowOff>95785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80562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165278</xdr:rowOff>
    </xdr:from>
    <xdr:to>
      <xdr:col>7</xdr:col>
      <xdr:colOff>31750</xdr:colOff>
      <xdr:row>81</xdr:row>
      <xdr:rowOff>95428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80205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％の職員給減額を実施してきたことにより類似団体平均を下回っていたが、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月より職員給与の減額を取りやめた。これにより、ラスパイレス指数は上昇し、類似団体平均を上回る状況が続いている。国に準じた給与制度設計を実施し適正化に取り組んでいく。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102507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96695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87</xdr:row>
      <xdr:rowOff>50800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8980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16329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8980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16329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9152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地理的要因及び合併前の職員や施設を引き継いでいることから、類似団体と比較して総枠的に多い。定員の適正化を図るため、</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H26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年度において、第</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次宇陀市行政改革大綱に基づき職員数の削減を行った（普通会計職員</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減）。その後も職員数の削減に向けた取り組みを実施してきたが、依然として類似団体平均より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1.67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人多い。業務の効率化等を引き続き進め、適切な定員管理に努める。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また、職員平均年齢の高年齢化も課題であるため、第</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次宇陀市行政改革大綱に基づき、年齢構成のバランスを意識した定員管理に取り組む。</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129836</xdr:rowOff>
    </xdr:from>
    <xdr:to>
      <xdr:col>81</xdr:col>
      <xdr:colOff>44450</xdr:colOff>
      <xdr:row>61</xdr:row>
      <xdr:rowOff>154770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88286"/>
          <a:ext cx="8382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103294</xdr:rowOff>
    </xdr:from>
    <xdr:to>
      <xdr:col>77</xdr:col>
      <xdr:colOff>44450</xdr:colOff>
      <xdr:row>61</xdr:row>
      <xdr:rowOff>129836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61744"/>
          <a:ext cx="889000"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103294</xdr:rowOff>
    </xdr:from>
    <xdr:to>
      <xdr:col>72</xdr:col>
      <xdr:colOff>203200</xdr:colOff>
      <xdr:row>61</xdr:row>
      <xdr:rowOff>108924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561744"/>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88011</xdr:rowOff>
    </xdr:from>
    <xdr:to>
      <xdr:col>68</xdr:col>
      <xdr:colOff>152400</xdr:colOff>
      <xdr:row>61</xdr:row>
      <xdr:rowOff>108924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46461"/>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103970</xdr:rowOff>
    </xdr:from>
    <xdr:to>
      <xdr:col>81</xdr:col>
      <xdr:colOff>95250</xdr:colOff>
      <xdr:row>62</xdr:row>
      <xdr:rowOff>34120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76047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79036</xdr:rowOff>
    </xdr:from>
    <xdr:to>
      <xdr:col>77</xdr:col>
      <xdr:colOff>95250</xdr:colOff>
      <xdr:row>62</xdr:row>
      <xdr:rowOff>9186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3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165413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2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52494</xdr:rowOff>
    </xdr:from>
    <xdr:to>
      <xdr:col>73</xdr:col>
      <xdr:colOff>44450</xdr:colOff>
      <xdr:row>61</xdr:row>
      <xdr:rowOff>154094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138871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58124</xdr:rowOff>
    </xdr:from>
    <xdr:to>
      <xdr:col>68</xdr:col>
      <xdr:colOff>203200</xdr:colOff>
      <xdr:row>61</xdr:row>
      <xdr:rowOff>159724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1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144501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37211</xdr:rowOff>
    </xdr:from>
    <xdr:to>
      <xdr:col>64</xdr:col>
      <xdr:colOff>152400</xdr:colOff>
      <xdr:row>61</xdr:row>
      <xdr:rowOff>138811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9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123588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8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第</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次宇陀市行政改革大綱に基づき地方債の発行を抑制していること等により実質公債費比率は低下傾向にあるが、依然として類似団体平均を上回っている。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今後、新学校給食センター建設事業や就学前施設建設事業等の大型投資事業による公債費負担が控えており、比率の上昇が見込まれる。起債の新規発行抑制に引き続き取り組み、健全な財政運営に努める。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46143</xdr:rowOff>
    </xdr:from>
    <xdr:to>
      <xdr:col>81</xdr:col>
      <xdr:colOff>44450</xdr:colOff>
      <xdr:row>37</xdr:row>
      <xdr:rowOff>58208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8979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58208</xdr:rowOff>
    </xdr:from>
    <xdr:to>
      <xdr:col>77</xdr:col>
      <xdr:colOff>44450</xdr:colOff>
      <xdr:row>37</xdr:row>
      <xdr:rowOff>58208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018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58208</xdr:rowOff>
    </xdr:from>
    <xdr:to>
      <xdr:col>72</xdr:col>
      <xdr:colOff>203200</xdr:colOff>
      <xdr:row>37</xdr:row>
      <xdr:rowOff>92392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401858"/>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92392</xdr:rowOff>
    </xdr:from>
    <xdr:to>
      <xdr:col>68</xdr:col>
      <xdr:colOff>152400</xdr:colOff>
      <xdr:row>37</xdr:row>
      <xdr:rowOff>106468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3604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166793</xdr:rowOff>
    </xdr:from>
    <xdr:to>
      <xdr:col>81</xdr:col>
      <xdr:colOff>95250</xdr:colOff>
      <xdr:row>37</xdr:row>
      <xdr:rowOff>96943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138870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1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7408</xdr:rowOff>
    </xdr:from>
    <xdr:to>
      <xdr:col>77</xdr:col>
      <xdr:colOff>95250</xdr:colOff>
      <xdr:row>37</xdr:row>
      <xdr:rowOff>109008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93785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37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7408</xdr:rowOff>
    </xdr:from>
    <xdr:to>
      <xdr:col>73</xdr:col>
      <xdr:colOff>44450</xdr:colOff>
      <xdr:row>37</xdr:row>
      <xdr:rowOff>109008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93785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41592</xdr:rowOff>
    </xdr:from>
    <xdr:to>
      <xdr:col>68</xdr:col>
      <xdr:colOff>203200</xdr:colOff>
      <xdr:row>37</xdr:row>
      <xdr:rowOff>143192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127970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7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55668</xdr:rowOff>
    </xdr:from>
    <xdr:to>
      <xdr:col>64</xdr:col>
      <xdr:colOff>152400</xdr:colOff>
      <xdr:row>37</xdr:row>
      <xdr:rowOff>157268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142046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昨年に引き続き前年度と比較して減少（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ポイント減少）したものの、依然として類似団体平均を上回っている。比率が減少した主な要因は、標準財政規模が増加したこと及び、公営企業債等の償還に係る繰出見込額が減少したことである。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新学校給食センター建設事業等の大型投資事業により地方債残高は増加しており、今後は就学前施設建設事業等により更なる地方債残高の増加が見込まれる。この影響で比率が上昇することが想定されるため、義務的経費の削減に引き続き取り組み、財政の健全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153388</xdr:rowOff>
    </xdr:from>
    <xdr:to>
      <xdr:col>81</xdr:col>
      <xdr:colOff>44450</xdr:colOff>
      <xdr:row>20</xdr:row>
      <xdr:rowOff>12771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410938"/>
          <a:ext cx="8382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12771</xdr:rowOff>
    </xdr:from>
    <xdr:to>
      <xdr:col>77</xdr:col>
      <xdr:colOff>44450</xdr:colOff>
      <xdr:row>20</xdr:row>
      <xdr:rowOff>70414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441771"/>
          <a:ext cx="889000" cy="5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70414</xdr:rowOff>
    </xdr:from>
    <xdr:to>
      <xdr:col>72</xdr:col>
      <xdr:colOff>203200</xdr:colOff>
      <xdr:row>20</xdr:row>
      <xdr:rowOff>95885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499414"/>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95885</xdr:rowOff>
    </xdr:from>
    <xdr:to>
      <xdr:col>68</xdr:col>
      <xdr:colOff>152400</xdr:colOff>
      <xdr:row>22</xdr:row>
      <xdr:rowOff>54610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524885"/>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102588</xdr:rowOff>
    </xdr:from>
    <xdr:to>
      <xdr:col>81</xdr:col>
      <xdr:colOff>95250</xdr:colOff>
      <xdr:row>20</xdr:row>
      <xdr:rowOff>32738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36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74665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33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133421</xdr:rowOff>
    </xdr:from>
    <xdr:to>
      <xdr:col>77</xdr:col>
      <xdr:colOff>95250</xdr:colOff>
      <xdr:row>20</xdr:row>
      <xdr:rowOff>63571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39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48348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477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19614</xdr:rowOff>
    </xdr:from>
    <xdr:to>
      <xdr:col>73</xdr:col>
      <xdr:colOff>44450</xdr:colOff>
      <xdr:row>20</xdr:row>
      <xdr:rowOff>121214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4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105991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53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45085</xdr:rowOff>
    </xdr:from>
    <xdr:to>
      <xdr:col>68</xdr:col>
      <xdr:colOff>203200</xdr:colOff>
      <xdr:row>20</xdr:row>
      <xdr:rowOff>146685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47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131462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56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3810</xdr:rowOff>
    </xdr:from>
    <xdr:to>
      <xdr:col>64</xdr:col>
      <xdr:colOff>152400</xdr:colOff>
      <xdr:row>22</xdr:row>
      <xdr:rowOff>105410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7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90187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86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26,694
26,302
247.50
22,998,145
22,622,488
367,649
11,290,431
24,433,391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職員数削減の取り組み等により、前年度と比較して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ポイントの減となった。今後は業務の多様化等により、職員数については横ばいの状況が続く見込みである。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業務の委託化等を適切に進め、第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次宇陀市行政改革大綱に基づいて引き続き適正な定員管理を行い、人件費の削減に努める。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37</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494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65278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769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33274</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76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60706</xdr:rowOff>
    </xdr:from>
    <xdr:to>
      <xdr:col>11</xdr:col>
      <xdr:colOff>9525</xdr:colOff>
      <xdr:row>37</xdr:row>
      <xdr:rowOff>161290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0435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143019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xdr:rowOff>
    </xdr:from>
    <xdr:to>
      <xdr:col>20</xdr:col>
      <xdr:colOff>38100</xdr:colOff>
      <xdr:row>37</xdr:row>
      <xdr:rowOff>116078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126255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物価高騰による影響で委託料や光熱水費が増加したため、前年度と比較して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ポイント増加した。特に委託料は委託先の人件費も増加していることから大きく増加している。また、保有する公共施設数が多いため、維持管理に係る経費も増加傾向にある。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事業の合理化及び公共施設の適正管理を進め、経費削減に努める。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16</xdr:row>
      <xdr:rowOff>66040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025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130810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79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18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46990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18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31767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80010</xdr:rowOff>
    </xdr:from>
    <xdr:to>
      <xdr:col>78</xdr:col>
      <xdr:colOff>120650</xdr:colOff>
      <xdr:row>16</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類似団体平均を下回っているものの、障害者福祉関係経費の増等により、扶助費に係る経常収支比率は増加傾向にある。資格審査の適正化等を進め、財政を圧迫することのないよう努める。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64407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723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42635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61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148772</xdr:rowOff>
    </xdr:from>
    <xdr:to>
      <xdr:col>15</xdr:col>
      <xdr:colOff>98425</xdr:colOff>
      <xdr:row>55</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07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148772</xdr:rowOff>
    </xdr:from>
    <xdr:to>
      <xdr:col>11</xdr:col>
      <xdr:colOff>9525</xdr:colOff>
      <xdr:row>55</xdr:row>
      <xdr:rowOff>9978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07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163285</xdr:rowOff>
    </xdr:from>
    <xdr:to>
      <xdr:col>20</xdr:col>
      <xdr:colOff>38100</xdr:colOff>
      <xdr:row>55</xdr:row>
      <xdr:rowOff>93435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103612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97972</xdr:rowOff>
    </xdr:from>
    <xdr:to>
      <xdr:col>11</xdr:col>
      <xdr:colOff>60325</xdr:colOff>
      <xdr:row>55</xdr:row>
      <xdr:rowOff>28122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70955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市道の維持補修費に係る費用が前年度と比較して減となったため、</a:t>
          </a:r>
          <a:r>
            <a:rPr kumimoji="1" lang="en-US" altLang="ja-JP" sz="1300" baseline="0">
              <a:latin typeface="ＭＳ Ｐゴシック" panose="020B0600070205080204" pitchFamily="50" charset="-128"/>
              <a:ea typeface="ＭＳ Ｐゴシック" panose="020B0600070205080204" pitchFamily="50" charset="-128"/>
            </a:rPr>
            <a:t>0.3</a:t>
          </a:r>
          <a:r>
            <a:rPr kumimoji="1" lang="ja-JP" altLang="en-US" sz="1300" baseline="0">
              <a:latin typeface="ＭＳ Ｐゴシック" panose="020B0600070205080204" pitchFamily="50" charset="-128"/>
              <a:ea typeface="ＭＳ Ｐゴシック" panose="020B0600070205080204" pitchFamily="50" charset="-128"/>
            </a:rPr>
            <a:t>ポイント減少した。しかし、高齢化の進行により、介護保険事業会計及び後期高齢者医療事業会計への繰出金の額は年々増加している。各特別会計において適正かつ安定的な運営を図り、普通会計の負担減とな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04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19050</xdr:rowOff>
    </xdr:from>
    <xdr:to>
      <xdr:col>78</xdr:col>
      <xdr:colOff>69850</xdr:colOff>
      <xdr:row>57</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91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101600</xdr:rowOff>
    </xdr:from>
    <xdr:to>
      <xdr:col>73</xdr:col>
      <xdr:colOff>180975</xdr:colOff>
      <xdr:row>57</xdr:row>
      <xdr:rowOff>19050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02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101600</xdr:rowOff>
    </xdr:from>
    <xdr:to>
      <xdr:col>69</xdr:col>
      <xdr:colOff>92075</xdr:colOff>
      <xdr:row>57</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02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139700</xdr:rowOff>
    </xdr:from>
    <xdr:to>
      <xdr:col>74</xdr:col>
      <xdr:colOff>31750</xdr:colOff>
      <xdr:row>57</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80027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50800</xdr:rowOff>
    </xdr:from>
    <xdr:to>
      <xdr:col>69</xdr:col>
      <xdr:colOff>142875</xdr:colOff>
      <xdr:row>56</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公営企業への繰出金の減等により前年度から</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ポイント減少したが、依然として類似団体平均よりも高い比率となっている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。主な要因は、消防業務やごみ収集処理業務、し尿処理などを一部事務組合において運営しているが、その負担金額が地理的要因などから類似団体と比較して大きいためである。</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公営企業への繰出金についても割合としては大きく、比率が高くなる要因となっているため、各企業の事業効率化等により経費縮減に努めていく。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49276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52322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49276</xdr:rowOff>
    </xdr:from>
    <xdr:to>
      <xdr:col>78</xdr:col>
      <xdr:colOff>69850</xdr:colOff>
      <xdr:row>38</xdr:row>
      <xdr:rowOff>72136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5643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49276</xdr:rowOff>
    </xdr:from>
    <xdr:to>
      <xdr:col>73</xdr:col>
      <xdr:colOff>180975</xdr:colOff>
      <xdr:row>38</xdr:row>
      <xdr:rowOff>72136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643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49276</xdr:rowOff>
    </xdr:from>
    <xdr:to>
      <xdr:col>69</xdr:col>
      <xdr:colOff>92075</xdr:colOff>
      <xdr:row>38</xdr:row>
      <xdr:rowOff>94996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643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169926</xdr:rowOff>
    </xdr:from>
    <xdr:to>
      <xdr:col>78</xdr:col>
      <xdr:colOff>120650</xdr:colOff>
      <xdr:row>38</xdr:row>
      <xdr:rowOff>100076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84853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21336</xdr:rowOff>
    </xdr:from>
    <xdr:to>
      <xdr:col>74</xdr:col>
      <xdr:colOff>31750</xdr:colOff>
      <xdr:row>38</xdr:row>
      <xdr:rowOff>122936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107713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169926</xdr:rowOff>
    </xdr:from>
    <xdr:to>
      <xdr:col>69</xdr:col>
      <xdr:colOff>142875</xdr:colOff>
      <xdr:row>38</xdr:row>
      <xdr:rowOff>100076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84853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44196</xdr:rowOff>
    </xdr:from>
    <xdr:to>
      <xdr:col>65</xdr:col>
      <xdr:colOff>53975</xdr:colOff>
      <xdr:row>38</xdr:row>
      <xdr:rowOff>145796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130573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第</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次宇陀市行政改革大綱（</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月策定）において、臨時財政対策債を除いた地方債発行額を、</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年間で</a:t>
          </a:r>
          <a:r>
            <a:rPr kumimoji="1" lang="en-US" altLang="ja-JP" sz="1200">
              <a:latin typeface="ＭＳ Ｐゴシック" panose="020B0600070205080204" pitchFamily="50" charset="-128"/>
              <a:ea typeface="ＭＳ Ｐゴシック" panose="020B0600070205080204" pitchFamily="50" charset="-128"/>
            </a:rPr>
            <a:t>200</a:t>
          </a:r>
          <a:r>
            <a:rPr kumimoji="1" lang="ja-JP" altLang="en-US" sz="1200">
              <a:latin typeface="ＭＳ Ｐゴシック" panose="020B0600070205080204" pitchFamily="50" charset="-128"/>
              <a:ea typeface="ＭＳ Ｐゴシック" panose="020B0600070205080204" pitchFamily="50" charset="-128"/>
            </a:rPr>
            <a:t>億円以内に抑えることとしている。この取り組み等により、</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年度以降は減少傾向にある。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就学前施設建設事業や新学校給食センター建設事業等に係る地方債の元利償還を予定しており、比率の上昇が見込まれる。事業の適切な取捨選択を行う等、新規発行抑制に引き続き取り組み、公債費の縮減に努め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48895</xdr:rowOff>
    </xdr:from>
    <xdr:to>
      <xdr:col>24</xdr:col>
      <xdr:colOff>25400</xdr:colOff>
      <xdr:row>75</xdr:row>
      <xdr:rowOff>66040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0764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66040</xdr:rowOff>
    </xdr:from>
    <xdr:to>
      <xdr:col>19</xdr:col>
      <xdr:colOff>187325</xdr:colOff>
      <xdr:row>75</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24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71755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286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71755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286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169545</xdr:rowOff>
    </xdr:from>
    <xdr:to>
      <xdr:col>24</xdr:col>
      <xdr:colOff>76200</xdr:colOff>
      <xdr:row>75</xdr:row>
      <xdr:rowOff>99695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141622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2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xdr:rowOff>
    </xdr:from>
    <xdr:to>
      <xdr:col>20</xdr:col>
      <xdr:colOff>38100</xdr:colOff>
      <xdr:row>75</xdr:row>
      <xdr:rowOff>116840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101616</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6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105427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20955</xdr:rowOff>
    </xdr:from>
    <xdr:to>
      <xdr:col>11</xdr:col>
      <xdr:colOff>60325</xdr:colOff>
      <xdr:row>75</xdr:row>
      <xdr:rowOff>122555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107332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ポイント減少し、引き続き類似団体平均を下回った。要因としては、分母となる普通交付税の増によるところが大きい。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物価高騰による影響で物件費等は増加傾向にあるため、今後も業務の効率化に引き続き取り組み、経常経費の縮減を図っていく。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77</xdr:row>
      <xdr:rowOff>5842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663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131572</xdr:rowOff>
    </xdr:from>
    <xdr:to>
      <xdr:col>78</xdr:col>
      <xdr:colOff>69850</xdr:colOff>
      <xdr:row>77</xdr:row>
      <xdr:rowOff>5842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617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76</xdr:row>
      <xdr:rowOff>131572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749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44704</xdr:rowOff>
    </xdr:from>
    <xdr:to>
      <xdr:col>69</xdr:col>
      <xdr:colOff>92075</xdr:colOff>
      <xdr:row>77</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74904"/>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80772</xdr:rowOff>
    </xdr:from>
    <xdr:to>
      <xdr:col>74</xdr:col>
      <xdr:colOff>31750</xdr:colOff>
      <xdr:row>77</xdr:row>
      <xdr:rowOff>10922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21099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165354</xdr:rowOff>
    </xdr:from>
    <xdr:to>
      <xdr:col>69</xdr:col>
      <xdr:colOff>142875</xdr:colOff>
      <xdr:row>76</xdr:row>
      <xdr:rowOff>95504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80281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38179</xdr:rowOff>
    </xdr:from>
    <xdr:to>
      <xdr:col>29</xdr:col>
      <xdr:colOff>127000</xdr:colOff>
      <xdr:row>15</xdr:row>
      <xdr:rowOff>142011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57554"/>
          <a:ext cx="647700" cy="103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142011</xdr:rowOff>
    </xdr:from>
    <xdr:to>
      <xdr:col>26</xdr:col>
      <xdr:colOff>50800</xdr:colOff>
      <xdr:row>16</xdr:row>
      <xdr:rowOff>21539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61386"/>
          <a:ext cx="698500" cy="50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4337</xdr:rowOff>
    </xdr:from>
    <xdr:to>
      <xdr:col>22</xdr:col>
      <xdr:colOff>114300</xdr:colOff>
      <xdr:row>16</xdr:row>
      <xdr:rowOff>21539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795162"/>
          <a:ext cx="698500" cy="17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4337</xdr:rowOff>
    </xdr:from>
    <xdr:to>
      <xdr:col>18</xdr:col>
      <xdr:colOff>177800</xdr:colOff>
      <xdr:row>16</xdr:row>
      <xdr:rowOff>11957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795162"/>
          <a:ext cx="698500" cy="7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158829</xdr:rowOff>
    </xdr:from>
    <xdr:to>
      <xdr:col>29</xdr:col>
      <xdr:colOff>177800</xdr:colOff>
      <xdr:row>15</xdr:row>
      <xdr:rowOff>88979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06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3906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5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91211</xdr:rowOff>
    </xdr:from>
    <xdr:to>
      <xdr:col>26</xdr:col>
      <xdr:colOff>101600</xdr:colOff>
      <xdr:row>16</xdr:row>
      <xdr:rowOff>21361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10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31538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79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142189</xdr:rowOff>
    </xdr:from>
    <xdr:to>
      <xdr:col>22</xdr:col>
      <xdr:colOff>165100</xdr:colOff>
      <xdr:row>16</xdr:row>
      <xdr:rowOff>72339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61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82516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3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124987</xdr:rowOff>
    </xdr:from>
    <xdr:to>
      <xdr:col>19</xdr:col>
      <xdr:colOff>38100</xdr:colOff>
      <xdr:row>16</xdr:row>
      <xdr:rowOff>55137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44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65314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1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132607</xdr:rowOff>
    </xdr:from>
    <xdr:to>
      <xdr:col>15</xdr:col>
      <xdr:colOff>101600</xdr:colOff>
      <xdr:row>16</xdr:row>
      <xdr:rowOff>62757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751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72934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52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23878</xdr:rowOff>
    </xdr:from>
    <xdr:to>
      <xdr:col>29</xdr:col>
      <xdr:colOff>127000</xdr:colOff>
      <xdr:row>38</xdr:row>
      <xdr:rowOff>35576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491478"/>
          <a:ext cx="647700" cy="11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20353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87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23878</xdr:rowOff>
    </xdr:from>
    <xdr:to>
      <xdr:col>26</xdr:col>
      <xdr:colOff>50800</xdr:colOff>
      <xdr:row>38</xdr:row>
      <xdr:rowOff>29766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91478"/>
          <a:ext cx="698500" cy="5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22370</xdr:rowOff>
    </xdr:from>
    <xdr:to>
      <xdr:col>22</xdr:col>
      <xdr:colOff>114300</xdr:colOff>
      <xdr:row>38</xdr:row>
      <xdr:rowOff>29766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489970"/>
          <a:ext cx="698500" cy="7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22370</xdr:rowOff>
    </xdr:from>
    <xdr:to>
      <xdr:col>18</xdr:col>
      <xdr:colOff>177800</xdr:colOff>
      <xdr:row>38</xdr:row>
      <xdr:rowOff>29874</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89970"/>
          <a:ext cx="698500" cy="7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327676</xdr:rowOff>
    </xdr:from>
    <xdr:to>
      <xdr:col>29</xdr:col>
      <xdr:colOff>177800</xdr:colOff>
      <xdr:row>38</xdr:row>
      <xdr:rowOff>86376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52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172753</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9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315978</xdr:rowOff>
    </xdr:from>
    <xdr:to>
      <xdr:col>26</xdr:col>
      <xdr:colOff>101600</xdr:colOff>
      <xdr:row>38</xdr:row>
      <xdr:rowOff>74678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40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84855</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0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321866</xdr:rowOff>
    </xdr:from>
    <xdr:to>
      <xdr:col>22</xdr:col>
      <xdr:colOff>165100</xdr:colOff>
      <xdr:row>38</xdr:row>
      <xdr:rowOff>80566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46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90743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1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314470</xdr:rowOff>
    </xdr:from>
    <xdr:to>
      <xdr:col>19</xdr:col>
      <xdr:colOff>38100</xdr:colOff>
      <xdr:row>38</xdr:row>
      <xdr:rowOff>73170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39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83347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0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321974</xdr:rowOff>
    </xdr:from>
    <xdr:to>
      <xdr:col>15</xdr:col>
      <xdr:colOff>101600</xdr:colOff>
      <xdr:row>38</xdr:row>
      <xdr:rowOff>80674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46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90851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15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26,694
26,302
247.50
22,998,145
22,622,488
367,649
11,290,431
24,433,391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128390</xdr:rowOff>
    </xdr:from>
    <xdr:to>
      <xdr:col>24</xdr:col>
      <xdr:colOff>63500</xdr:colOff>
      <xdr:row>35</xdr:row>
      <xdr:rowOff>44831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57690"/>
          <a:ext cx="838200" cy="8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44831</xdr:rowOff>
    </xdr:from>
    <xdr:to>
      <xdr:col>19</xdr:col>
      <xdr:colOff>177800</xdr:colOff>
      <xdr:row>35</xdr:row>
      <xdr:rowOff>104017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45581"/>
          <a:ext cx="889000" cy="5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41010</xdr:rowOff>
    </xdr:from>
    <xdr:to>
      <xdr:col>15</xdr:col>
      <xdr:colOff>50800</xdr:colOff>
      <xdr:row>35</xdr:row>
      <xdr:rowOff>104017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41760"/>
          <a:ext cx="889000" cy="6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41010</xdr:rowOff>
    </xdr:from>
    <xdr:to>
      <xdr:col>10</xdr:col>
      <xdr:colOff>114300</xdr:colOff>
      <xdr:row>35</xdr:row>
      <xdr:rowOff>62226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41760"/>
          <a:ext cx="889000" cy="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77590</xdr:rowOff>
    </xdr:from>
    <xdr:to>
      <xdr:col>24</xdr:col>
      <xdr:colOff>114300</xdr:colOff>
      <xdr:row>35</xdr:row>
      <xdr:rowOff>7740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100467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5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165481</xdr:rowOff>
    </xdr:from>
    <xdr:to>
      <xdr:col>20</xdr:col>
      <xdr:colOff>38100</xdr:colOff>
      <xdr:row>35</xdr:row>
      <xdr:rowOff>95631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112158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70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53217</xdr:rowOff>
    </xdr:from>
    <xdr:to>
      <xdr:col>15</xdr:col>
      <xdr:colOff>101600</xdr:colOff>
      <xdr:row>35</xdr:row>
      <xdr:rowOff>154817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5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171344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2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161660</xdr:rowOff>
    </xdr:from>
    <xdr:to>
      <xdr:col>10</xdr:col>
      <xdr:colOff>165100</xdr:colOff>
      <xdr:row>35</xdr:row>
      <xdr:rowOff>91810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9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108337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11426</xdr:rowOff>
    </xdr:from>
    <xdr:to>
      <xdr:col>6</xdr:col>
      <xdr:colOff>38100</xdr:colOff>
      <xdr:row>35</xdr:row>
      <xdr:rowOff>113026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1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129553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87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110319</xdr:rowOff>
    </xdr:from>
    <xdr:to>
      <xdr:col>24</xdr:col>
      <xdr:colOff>63500</xdr:colOff>
      <xdr:row>58</xdr:row>
      <xdr:rowOff>113343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4419"/>
          <a:ext cx="838200" cy="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113343</xdr:rowOff>
    </xdr:from>
    <xdr:to>
      <xdr:col>19</xdr:col>
      <xdr:colOff>177800</xdr:colOff>
      <xdr:row>58</xdr:row>
      <xdr:rowOff>115484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7443"/>
          <a:ext cx="8890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115484</xdr:rowOff>
    </xdr:from>
    <xdr:to>
      <xdr:col>15</xdr:col>
      <xdr:colOff>50800</xdr:colOff>
      <xdr:row>58</xdr:row>
      <xdr:rowOff>118452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9584"/>
          <a:ext cx="889000" cy="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118452</xdr:rowOff>
    </xdr:from>
    <xdr:to>
      <xdr:col>10</xdr:col>
      <xdr:colOff>114300</xdr:colOff>
      <xdr:row>58</xdr:row>
      <xdr:rowOff>118886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2552"/>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59519</xdr:rowOff>
    </xdr:from>
    <xdr:to>
      <xdr:col>24</xdr:col>
      <xdr:colOff>114300</xdr:colOff>
      <xdr:row>58</xdr:row>
      <xdr:rowOff>161119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18896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62543</xdr:rowOff>
    </xdr:from>
    <xdr:to>
      <xdr:col>20</xdr:col>
      <xdr:colOff>38100</xdr:colOff>
      <xdr:row>58</xdr:row>
      <xdr:rowOff>164143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9220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64684</xdr:rowOff>
    </xdr:from>
    <xdr:to>
      <xdr:col>15</xdr:col>
      <xdr:colOff>101600</xdr:colOff>
      <xdr:row>58</xdr:row>
      <xdr:rowOff>166284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11361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67652</xdr:rowOff>
    </xdr:from>
    <xdr:to>
      <xdr:col>10</xdr:col>
      <xdr:colOff>165100</xdr:colOff>
      <xdr:row>58</xdr:row>
      <xdr:rowOff>169252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160379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68086</xdr:rowOff>
    </xdr:from>
    <xdr:to>
      <xdr:col>6</xdr:col>
      <xdr:colOff>38100</xdr:colOff>
      <xdr:row>58</xdr:row>
      <xdr:rowOff>169686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14763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8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150431</xdr:rowOff>
    </xdr:from>
    <xdr:to>
      <xdr:col>24</xdr:col>
      <xdr:colOff>63500</xdr:colOff>
      <xdr:row>78</xdr:row>
      <xdr:rowOff>153645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23531"/>
          <a:ext cx="8382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150431</xdr:rowOff>
    </xdr:from>
    <xdr:to>
      <xdr:col>19</xdr:col>
      <xdr:colOff>177800</xdr:colOff>
      <xdr:row>78</xdr:row>
      <xdr:rowOff>163334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23531"/>
          <a:ext cx="889000" cy="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161086</xdr:rowOff>
    </xdr:from>
    <xdr:to>
      <xdr:col>15</xdr:col>
      <xdr:colOff>50800</xdr:colOff>
      <xdr:row>78</xdr:row>
      <xdr:rowOff>163334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34186"/>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158877</xdr:rowOff>
    </xdr:from>
    <xdr:to>
      <xdr:col>10</xdr:col>
      <xdr:colOff>114300</xdr:colOff>
      <xdr:row>78</xdr:row>
      <xdr:rowOff>161086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31977"/>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102845</xdr:rowOff>
    </xdr:from>
    <xdr:to>
      <xdr:col>24</xdr:col>
      <xdr:colOff>114300</xdr:colOff>
      <xdr:row>79</xdr:row>
      <xdr:rowOff>32995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17772</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99631</xdr:rowOff>
    </xdr:from>
    <xdr:to>
      <xdr:col>20</xdr:col>
      <xdr:colOff>38100</xdr:colOff>
      <xdr:row>79</xdr:row>
      <xdr:rowOff>29781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20908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6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112534</xdr:rowOff>
    </xdr:from>
    <xdr:to>
      <xdr:col>15</xdr:col>
      <xdr:colOff>101600</xdr:colOff>
      <xdr:row>79</xdr:row>
      <xdr:rowOff>42684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33811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110286</xdr:rowOff>
    </xdr:from>
    <xdr:to>
      <xdr:col>10</xdr:col>
      <xdr:colOff>165100</xdr:colOff>
      <xdr:row>79</xdr:row>
      <xdr:rowOff>40436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31563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108077</xdr:rowOff>
    </xdr:from>
    <xdr:to>
      <xdr:col>6</xdr:col>
      <xdr:colOff>38100</xdr:colOff>
      <xdr:row>79</xdr:row>
      <xdr:rowOff>38227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29354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31945</xdr:rowOff>
    </xdr:from>
    <xdr:to>
      <xdr:col>24</xdr:col>
      <xdr:colOff>63500</xdr:colOff>
      <xdr:row>96</xdr:row>
      <xdr:rowOff>113236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91145"/>
          <a:ext cx="838200" cy="8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113236</xdr:rowOff>
    </xdr:from>
    <xdr:to>
      <xdr:col>19</xdr:col>
      <xdr:colOff>177800</xdr:colOff>
      <xdr:row>97</xdr:row>
      <xdr:rowOff>10297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72436"/>
          <a:ext cx="889000" cy="6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120428</xdr:rowOff>
    </xdr:from>
    <xdr:to>
      <xdr:col>15</xdr:col>
      <xdr:colOff>50800</xdr:colOff>
      <xdr:row>97</xdr:row>
      <xdr:rowOff>10297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79628"/>
          <a:ext cx="889000" cy="6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120428</xdr:rowOff>
    </xdr:from>
    <xdr:to>
      <xdr:col>10</xdr:col>
      <xdr:colOff>114300</xdr:colOff>
      <xdr:row>97</xdr:row>
      <xdr:rowOff>123554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79628"/>
          <a:ext cx="889000" cy="17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152595</xdr:rowOff>
    </xdr:from>
    <xdr:to>
      <xdr:col>24</xdr:col>
      <xdr:colOff>114300</xdr:colOff>
      <xdr:row>96</xdr:row>
      <xdr:rowOff>82745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4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131022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1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62436</xdr:rowOff>
    </xdr:from>
    <xdr:to>
      <xdr:col>20</xdr:col>
      <xdr:colOff>38100</xdr:colOff>
      <xdr:row>96</xdr:row>
      <xdr:rowOff>164036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155163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61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130947</xdr:rowOff>
    </xdr:from>
    <xdr:to>
      <xdr:col>15</xdr:col>
      <xdr:colOff>101600</xdr:colOff>
      <xdr:row>97</xdr:row>
      <xdr:rowOff>61097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9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52224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8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69628</xdr:rowOff>
    </xdr:from>
    <xdr:to>
      <xdr:col>10</xdr:col>
      <xdr:colOff>165100</xdr:colOff>
      <xdr:row>96</xdr:row>
      <xdr:rowOff>171228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2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162355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2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72754</xdr:rowOff>
    </xdr:from>
    <xdr:to>
      <xdr:col>6</xdr:col>
      <xdr:colOff>38100</xdr:colOff>
      <xdr:row>98</xdr:row>
      <xdr:rowOff>2904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0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165481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9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34844</xdr:rowOff>
    </xdr:from>
    <xdr:to>
      <xdr:col>55</xdr:col>
      <xdr:colOff>0</xdr:colOff>
      <xdr:row>37</xdr:row>
      <xdr:rowOff>61297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78494"/>
          <a:ext cx="8382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34844</xdr:rowOff>
    </xdr:from>
    <xdr:to>
      <xdr:col>50</xdr:col>
      <xdr:colOff>114300</xdr:colOff>
      <xdr:row>37</xdr:row>
      <xdr:rowOff>40925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78494"/>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40925</xdr:rowOff>
    </xdr:from>
    <xdr:to>
      <xdr:col>45</xdr:col>
      <xdr:colOff>177800</xdr:colOff>
      <xdr:row>37</xdr:row>
      <xdr:rowOff>94016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84575"/>
          <a:ext cx="889000" cy="5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94284</xdr:rowOff>
    </xdr:from>
    <xdr:to>
      <xdr:col>41</xdr:col>
      <xdr:colOff>50800</xdr:colOff>
      <xdr:row>37</xdr:row>
      <xdr:rowOff>94016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95034"/>
          <a:ext cx="889000" cy="34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10497</xdr:rowOff>
    </xdr:from>
    <xdr:to>
      <xdr:col>55</xdr:col>
      <xdr:colOff>50800</xdr:colOff>
      <xdr:row>37</xdr:row>
      <xdr:rowOff>112097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5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33374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0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155494</xdr:rowOff>
    </xdr:from>
    <xdr:to>
      <xdr:col>50</xdr:col>
      <xdr:colOff>165100</xdr:colOff>
      <xdr:row>37</xdr:row>
      <xdr:rowOff>85644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2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102171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10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161575</xdr:rowOff>
    </xdr:from>
    <xdr:to>
      <xdr:col>46</xdr:col>
      <xdr:colOff>38100</xdr:colOff>
      <xdr:row>37</xdr:row>
      <xdr:rowOff>91725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108252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09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43216</xdr:rowOff>
    </xdr:from>
    <xdr:to>
      <xdr:col>41</xdr:col>
      <xdr:colOff>101600</xdr:colOff>
      <xdr:row>37</xdr:row>
      <xdr:rowOff>144816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8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161343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6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43484</xdr:rowOff>
    </xdr:from>
    <xdr:to>
      <xdr:col>36</xdr:col>
      <xdr:colOff>165100</xdr:colOff>
      <xdr:row>35</xdr:row>
      <xdr:rowOff>145084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4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161611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38764</xdr:rowOff>
    </xdr:from>
    <xdr:to>
      <xdr:col>55</xdr:col>
      <xdr:colOff>0</xdr:colOff>
      <xdr:row>56</xdr:row>
      <xdr:rowOff>51557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468514"/>
          <a:ext cx="838200" cy="18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51557</xdr:rowOff>
    </xdr:from>
    <xdr:to>
      <xdr:col>50</xdr:col>
      <xdr:colOff>114300</xdr:colOff>
      <xdr:row>57</xdr:row>
      <xdr:rowOff>30200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52757"/>
          <a:ext cx="889000" cy="15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30200</xdr:rowOff>
    </xdr:from>
    <xdr:to>
      <xdr:col>45</xdr:col>
      <xdr:colOff>177800</xdr:colOff>
      <xdr:row>57</xdr:row>
      <xdr:rowOff>81951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02850"/>
          <a:ext cx="889000" cy="5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119844</xdr:rowOff>
    </xdr:from>
    <xdr:to>
      <xdr:col>41</xdr:col>
      <xdr:colOff>50800</xdr:colOff>
      <xdr:row>57</xdr:row>
      <xdr:rowOff>81951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21044"/>
          <a:ext cx="889000" cy="13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159414</xdr:rowOff>
    </xdr:from>
    <xdr:to>
      <xdr:col>55</xdr:col>
      <xdr:colOff>50800</xdr:colOff>
      <xdr:row>55</xdr:row>
      <xdr:rowOff>89564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1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10841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6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757</xdr:rowOff>
    </xdr:from>
    <xdr:to>
      <xdr:col>50</xdr:col>
      <xdr:colOff>165100</xdr:colOff>
      <xdr:row>56</xdr:row>
      <xdr:rowOff>102357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0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118884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7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150850</xdr:rowOff>
    </xdr:from>
    <xdr:to>
      <xdr:col>46</xdr:col>
      <xdr:colOff>38100</xdr:colOff>
      <xdr:row>57</xdr:row>
      <xdr:rowOff>81000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5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72127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4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31151</xdr:rowOff>
    </xdr:from>
    <xdr:to>
      <xdr:col>41</xdr:col>
      <xdr:colOff>101600</xdr:colOff>
      <xdr:row>57</xdr:row>
      <xdr:rowOff>132751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0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123878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9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69044</xdr:rowOff>
    </xdr:from>
    <xdr:to>
      <xdr:col>36</xdr:col>
      <xdr:colOff>165100</xdr:colOff>
      <xdr:row>56</xdr:row>
      <xdr:rowOff>170644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161771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50241</xdr:rowOff>
    </xdr:from>
    <xdr:to>
      <xdr:col>55</xdr:col>
      <xdr:colOff>0</xdr:colOff>
      <xdr:row>76</xdr:row>
      <xdr:rowOff>34065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908991"/>
          <a:ext cx="838200" cy="15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34065</xdr:rowOff>
    </xdr:from>
    <xdr:to>
      <xdr:col>50</xdr:col>
      <xdr:colOff>114300</xdr:colOff>
      <xdr:row>78</xdr:row>
      <xdr:rowOff>38430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064265"/>
          <a:ext cx="889000" cy="34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38430</xdr:rowOff>
    </xdr:from>
    <xdr:to>
      <xdr:col>45</xdr:col>
      <xdr:colOff>177800</xdr:colOff>
      <xdr:row>79</xdr:row>
      <xdr:rowOff>29601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11530"/>
          <a:ext cx="889000" cy="16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160579</xdr:rowOff>
    </xdr:from>
    <xdr:to>
      <xdr:col>41</xdr:col>
      <xdr:colOff>50800</xdr:colOff>
      <xdr:row>79</xdr:row>
      <xdr:rowOff>29601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62229"/>
          <a:ext cx="889000" cy="21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170891</xdr:rowOff>
    </xdr:from>
    <xdr:to>
      <xdr:col>55</xdr:col>
      <xdr:colOff>50800</xdr:colOff>
      <xdr:row>75</xdr:row>
      <xdr:rowOff>101041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85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22318</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70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154715</xdr:rowOff>
    </xdr:from>
    <xdr:to>
      <xdr:col>50</xdr:col>
      <xdr:colOff>165100</xdr:colOff>
      <xdr:row>76</xdr:row>
      <xdr:rowOff>84865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01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101392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78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159080</xdr:rowOff>
    </xdr:from>
    <xdr:to>
      <xdr:col>46</xdr:col>
      <xdr:colOff>38100</xdr:colOff>
      <xdr:row>78</xdr:row>
      <xdr:rowOff>89230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105757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3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150251</xdr:rowOff>
    </xdr:from>
    <xdr:to>
      <xdr:col>41</xdr:col>
      <xdr:colOff>101600</xdr:colOff>
      <xdr:row>79</xdr:row>
      <xdr:rowOff>80401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2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71528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1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109779</xdr:rowOff>
    </xdr:from>
    <xdr:to>
      <xdr:col>36</xdr:col>
      <xdr:colOff>165100</xdr:colOff>
      <xdr:row>78</xdr:row>
      <xdr:rowOff>39929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1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31056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0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122149</xdr:rowOff>
    </xdr:from>
    <xdr:to>
      <xdr:col>55</xdr:col>
      <xdr:colOff>0</xdr:colOff>
      <xdr:row>96</xdr:row>
      <xdr:rowOff>152124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81349"/>
          <a:ext cx="838200" cy="2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152124</xdr:rowOff>
    </xdr:from>
    <xdr:to>
      <xdr:col>50</xdr:col>
      <xdr:colOff>114300</xdr:colOff>
      <xdr:row>96</xdr:row>
      <xdr:rowOff>154805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11324"/>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151907</xdr:rowOff>
    </xdr:from>
    <xdr:to>
      <xdr:col>45</xdr:col>
      <xdr:colOff>177800</xdr:colOff>
      <xdr:row>96</xdr:row>
      <xdr:rowOff>154805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11107"/>
          <a:ext cx="889000" cy="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94963</xdr:rowOff>
    </xdr:from>
    <xdr:to>
      <xdr:col>41</xdr:col>
      <xdr:colOff>50800</xdr:colOff>
      <xdr:row>96</xdr:row>
      <xdr:rowOff>151907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54163"/>
          <a:ext cx="889000" cy="5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71349</xdr:rowOff>
    </xdr:from>
    <xdr:to>
      <xdr:col>55</xdr:col>
      <xdr:colOff>50800</xdr:colOff>
      <xdr:row>97</xdr:row>
      <xdr:rowOff>1499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3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49776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0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101324</xdr:rowOff>
    </xdr:from>
    <xdr:to>
      <xdr:col>50</xdr:col>
      <xdr:colOff>165100</xdr:colOff>
      <xdr:row>97</xdr:row>
      <xdr:rowOff>31474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6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22601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5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104005</xdr:rowOff>
    </xdr:from>
    <xdr:to>
      <xdr:col>46</xdr:col>
      <xdr:colOff>38100</xdr:colOff>
      <xdr:row>97</xdr:row>
      <xdr:rowOff>34155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6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25282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5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101107</xdr:rowOff>
    </xdr:from>
    <xdr:to>
      <xdr:col>41</xdr:col>
      <xdr:colOff>101600</xdr:colOff>
      <xdr:row>97</xdr:row>
      <xdr:rowOff>31257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22384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5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44163</xdr:rowOff>
    </xdr:from>
    <xdr:to>
      <xdr:col>36</xdr:col>
      <xdr:colOff>165100</xdr:colOff>
      <xdr:row>96</xdr:row>
      <xdr:rowOff>145763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136890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9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66750</xdr:rowOff>
    </xdr:from>
    <xdr:to>
      <xdr:col>85</xdr:col>
      <xdr:colOff>127000</xdr:colOff>
      <xdr:row>39</xdr:row>
      <xdr:rowOff>70610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53300"/>
          <a:ext cx="8382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70610</xdr:rowOff>
    </xdr:from>
    <xdr:to>
      <xdr:col>81</xdr:col>
      <xdr:colOff>50800</xdr:colOff>
      <xdr:row>39</xdr:row>
      <xdr:rowOff>92301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57160"/>
          <a:ext cx="889000" cy="2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88974</xdr:rowOff>
    </xdr:from>
    <xdr:to>
      <xdr:col>76</xdr:col>
      <xdr:colOff>114300</xdr:colOff>
      <xdr:row>39</xdr:row>
      <xdr:rowOff>92301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75524"/>
          <a:ext cx="889000" cy="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84098</xdr:rowOff>
    </xdr:from>
    <xdr:to>
      <xdr:col>71</xdr:col>
      <xdr:colOff>177800</xdr:colOff>
      <xdr:row>39</xdr:row>
      <xdr:rowOff>88974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70648"/>
          <a:ext cx="8890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15950</xdr:rowOff>
    </xdr:from>
    <xdr:to>
      <xdr:col>85</xdr:col>
      <xdr:colOff>177800</xdr:colOff>
      <xdr:row>39</xdr:row>
      <xdr:rowOff>117550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146777</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19810</xdr:rowOff>
    </xdr:from>
    <xdr:to>
      <xdr:col>81</xdr:col>
      <xdr:colOff>101600</xdr:colOff>
      <xdr:row>39</xdr:row>
      <xdr:rowOff>121410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137937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4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41501</xdr:rowOff>
    </xdr:from>
    <xdr:to>
      <xdr:col>76</xdr:col>
      <xdr:colOff>165100</xdr:colOff>
      <xdr:row>39</xdr:row>
      <xdr:rowOff>143101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134228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38174</xdr:rowOff>
    </xdr:from>
    <xdr:to>
      <xdr:col>72</xdr:col>
      <xdr:colOff>38100</xdr:colOff>
      <xdr:row>39</xdr:row>
      <xdr:rowOff>139774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2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130901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1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33298</xdr:rowOff>
    </xdr:from>
    <xdr:to>
      <xdr:col>67</xdr:col>
      <xdr:colOff>101600</xdr:colOff>
      <xdr:row>39</xdr:row>
      <xdr:rowOff>134898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126025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1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105773</xdr:rowOff>
    </xdr:from>
    <xdr:to>
      <xdr:col>85</xdr:col>
      <xdr:colOff>127000</xdr:colOff>
      <xdr:row>77</xdr:row>
      <xdr:rowOff>106443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07423"/>
          <a:ext cx="83820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106443</xdr:rowOff>
    </xdr:from>
    <xdr:to>
      <xdr:col>81</xdr:col>
      <xdr:colOff>50800</xdr:colOff>
      <xdr:row>77</xdr:row>
      <xdr:rowOff>107054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08093"/>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99537</xdr:rowOff>
    </xdr:from>
    <xdr:to>
      <xdr:col>76</xdr:col>
      <xdr:colOff>114300</xdr:colOff>
      <xdr:row>77</xdr:row>
      <xdr:rowOff>107054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01187"/>
          <a:ext cx="889000" cy="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99537</xdr:rowOff>
    </xdr:from>
    <xdr:to>
      <xdr:col>71</xdr:col>
      <xdr:colOff>177800</xdr:colOff>
      <xdr:row>77</xdr:row>
      <xdr:rowOff>116129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01187"/>
          <a:ext cx="8890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54973</xdr:rowOff>
    </xdr:from>
    <xdr:to>
      <xdr:col>85</xdr:col>
      <xdr:colOff>177800</xdr:colOff>
      <xdr:row>77</xdr:row>
      <xdr:rowOff>156573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5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77850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0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55643</xdr:rowOff>
    </xdr:from>
    <xdr:to>
      <xdr:col>81</xdr:col>
      <xdr:colOff>101600</xdr:colOff>
      <xdr:row>77</xdr:row>
      <xdr:rowOff>157243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2320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3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56254</xdr:rowOff>
    </xdr:from>
    <xdr:to>
      <xdr:col>76</xdr:col>
      <xdr:colOff>165100</xdr:colOff>
      <xdr:row>77</xdr:row>
      <xdr:rowOff>157854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5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2931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48737</xdr:rowOff>
    </xdr:from>
    <xdr:to>
      <xdr:col>72</xdr:col>
      <xdr:colOff>38100</xdr:colOff>
      <xdr:row>77</xdr:row>
      <xdr:rowOff>150337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5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166864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65329</xdr:rowOff>
    </xdr:from>
    <xdr:to>
      <xdr:col>67</xdr:col>
      <xdr:colOff>101600</xdr:colOff>
      <xdr:row>77</xdr:row>
      <xdr:rowOff>166929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12006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4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147791</xdr:rowOff>
    </xdr:from>
    <xdr:to>
      <xdr:col>85</xdr:col>
      <xdr:colOff>127000</xdr:colOff>
      <xdr:row>98</xdr:row>
      <xdr:rowOff>152000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49891"/>
          <a:ext cx="838200" cy="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152000</xdr:rowOff>
    </xdr:from>
    <xdr:to>
      <xdr:col>81</xdr:col>
      <xdr:colOff>50800</xdr:colOff>
      <xdr:row>98</xdr:row>
      <xdr:rowOff>157581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54100"/>
          <a:ext cx="8890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153536</xdr:rowOff>
    </xdr:from>
    <xdr:to>
      <xdr:col>76</xdr:col>
      <xdr:colOff>114300</xdr:colOff>
      <xdr:row>98</xdr:row>
      <xdr:rowOff>157581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55636"/>
          <a:ext cx="889000" cy="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153536</xdr:rowOff>
    </xdr:from>
    <xdr:to>
      <xdr:col>71</xdr:col>
      <xdr:colOff>177800</xdr:colOff>
      <xdr:row>99</xdr:row>
      <xdr:rowOff>9661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55636"/>
          <a:ext cx="889000" cy="2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96991</xdr:rowOff>
    </xdr:from>
    <xdr:to>
      <xdr:col>85</xdr:col>
      <xdr:colOff>177800</xdr:colOff>
      <xdr:row>99</xdr:row>
      <xdr:rowOff>27141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9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101200</xdr:rowOff>
    </xdr:from>
    <xdr:to>
      <xdr:col>81</xdr:col>
      <xdr:colOff>101600</xdr:colOff>
      <xdr:row>99</xdr:row>
      <xdr:rowOff>31350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22477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99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106781</xdr:rowOff>
    </xdr:from>
    <xdr:to>
      <xdr:col>76</xdr:col>
      <xdr:colOff>165100</xdr:colOff>
      <xdr:row>99</xdr:row>
      <xdr:rowOff>36931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0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28058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0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102736</xdr:rowOff>
    </xdr:from>
    <xdr:to>
      <xdr:col>72</xdr:col>
      <xdr:colOff>38100</xdr:colOff>
      <xdr:row>99</xdr:row>
      <xdr:rowOff>32886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0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24013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130311</xdr:rowOff>
    </xdr:from>
    <xdr:to>
      <xdr:col>67</xdr:col>
      <xdr:colOff>101600</xdr:colOff>
      <xdr:row>99</xdr:row>
      <xdr:rowOff>60461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3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51588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2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90681</xdr:rowOff>
    </xdr:from>
    <xdr:to>
      <xdr:col>116</xdr:col>
      <xdr:colOff>63500</xdr:colOff>
      <xdr:row>38</xdr:row>
      <xdr:rowOff>128041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605781"/>
          <a:ext cx="838200" cy="3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128041</xdr:rowOff>
    </xdr:from>
    <xdr:to>
      <xdr:col>111</xdr:col>
      <xdr:colOff>177800</xdr:colOff>
      <xdr:row>38</xdr:row>
      <xdr:rowOff>163964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4314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147407</xdr:rowOff>
    </xdr:from>
    <xdr:to>
      <xdr:col>107</xdr:col>
      <xdr:colOff>50800</xdr:colOff>
      <xdr:row>38</xdr:row>
      <xdr:rowOff>163964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62507"/>
          <a:ext cx="889000" cy="1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147407</xdr:rowOff>
    </xdr:from>
    <xdr:to>
      <xdr:col>102</xdr:col>
      <xdr:colOff>114300</xdr:colOff>
      <xdr:row>39</xdr:row>
      <xdr:rowOff>60147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62507"/>
          <a:ext cx="889000" cy="8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39881</xdr:rowOff>
    </xdr:from>
    <xdr:to>
      <xdr:col>116</xdr:col>
      <xdr:colOff>114300</xdr:colOff>
      <xdr:row>38</xdr:row>
      <xdr:rowOff>141481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5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62759</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0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77241</xdr:rowOff>
    </xdr:from>
    <xdr:to>
      <xdr:col>112</xdr:col>
      <xdr:colOff>38100</xdr:colOff>
      <xdr:row>39</xdr:row>
      <xdr:rowOff>7391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9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169968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68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113164</xdr:rowOff>
    </xdr:from>
    <xdr:to>
      <xdr:col>107</xdr:col>
      <xdr:colOff>101600</xdr:colOff>
      <xdr:row>39</xdr:row>
      <xdr:rowOff>43314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2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34441</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2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96607</xdr:rowOff>
    </xdr:from>
    <xdr:to>
      <xdr:col>102</xdr:col>
      <xdr:colOff>165100</xdr:colOff>
      <xdr:row>39</xdr:row>
      <xdr:rowOff>26757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43284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8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9347</xdr:rowOff>
    </xdr:from>
    <xdr:to>
      <xdr:col>98</xdr:col>
      <xdr:colOff>38100</xdr:colOff>
      <xdr:row>39</xdr:row>
      <xdr:rowOff>110947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102074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8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158636</xdr:rowOff>
    </xdr:from>
    <xdr:to>
      <xdr:col>116</xdr:col>
      <xdr:colOff>63500</xdr:colOff>
      <xdr:row>59</xdr:row>
      <xdr:rowOff>44290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02736"/>
          <a:ext cx="838200" cy="5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44206</xdr:rowOff>
    </xdr:from>
    <xdr:to>
      <xdr:col>111</xdr:col>
      <xdr:colOff>177800</xdr:colOff>
      <xdr:row>59</xdr:row>
      <xdr:rowOff>44290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9756"/>
          <a:ext cx="8890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44191</xdr:rowOff>
    </xdr:from>
    <xdr:to>
      <xdr:col>107</xdr:col>
      <xdr:colOff>50800</xdr:colOff>
      <xdr:row>59</xdr:row>
      <xdr:rowOff>44206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9741"/>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44138</xdr:rowOff>
    </xdr:from>
    <xdr:to>
      <xdr:col>102</xdr:col>
      <xdr:colOff>114300</xdr:colOff>
      <xdr:row>59</xdr:row>
      <xdr:rowOff>44191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9688"/>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107836</xdr:rowOff>
    </xdr:from>
    <xdr:to>
      <xdr:col>116</xdr:col>
      <xdr:colOff>114300</xdr:colOff>
      <xdr:row>59</xdr:row>
      <xdr:rowOff>37986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5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164940</xdr:rowOff>
    </xdr:from>
    <xdr:to>
      <xdr:col>112</xdr:col>
      <xdr:colOff>38100</xdr:colOff>
      <xdr:row>59</xdr:row>
      <xdr:rowOff>95090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86217</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01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164856</xdr:rowOff>
    </xdr:from>
    <xdr:to>
      <xdr:col>107</xdr:col>
      <xdr:colOff>101600</xdr:colOff>
      <xdr:row>59</xdr:row>
      <xdr:rowOff>95006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86133</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164841</xdr:rowOff>
    </xdr:from>
    <xdr:to>
      <xdr:col>102</xdr:col>
      <xdr:colOff>165100</xdr:colOff>
      <xdr:row>59</xdr:row>
      <xdr:rowOff>94991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86118</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88333" y="10201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164788</xdr:rowOff>
    </xdr:from>
    <xdr:to>
      <xdr:col>98</xdr:col>
      <xdr:colOff>38100</xdr:colOff>
      <xdr:row>59</xdr:row>
      <xdr:rowOff>94938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86065</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99333" y="10201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152426</xdr:rowOff>
    </xdr:from>
    <xdr:to>
      <xdr:col>116</xdr:col>
      <xdr:colOff>63500</xdr:colOff>
      <xdr:row>75</xdr:row>
      <xdr:rowOff>15761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39726"/>
          <a:ext cx="838200" cy="3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15761</xdr:rowOff>
    </xdr:from>
    <xdr:to>
      <xdr:col>111</xdr:col>
      <xdr:colOff>177800</xdr:colOff>
      <xdr:row>75</xdr:row>
      <xdr:rowOff>49499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74511"/>
          <a:ext cx="889000" cy="3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49499</xdr:rowOff>
    </xdr:from>
    <xdr:to>
      <xdr:col>107</xdr:col>
      <xdr:colOff>50800</xdr:colOff>
      <xdr:row>75</xdr:row>
      <xdr:rowOff>85751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08249"/>
          <a:ext cx="889000" cy="3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85751</xdr:rowOff>
    </xdr:from>
    <xdr:to>
      <xdr:col>102</xdr:col>
      <xdr:colOff>114300</xdr:colOff>
      <xdr:row>75</xdr:row>
      <xdr:rowOff>116745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944501"/>
          <a:ext cx="889000" cy="3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101626</xdr:rowOff>
    </xdr:from>
    <xdr:to>
      <xdr:col>116</xdr:col>
      <xdr:colOff>114300</xdr:colOff>
      <xdr:row>75</xdr:row>
      <xdr:rowOff>31776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8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124503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4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136411</xdr:rowOff>
    </xdr:from>
    <xdr:to>
      <xdr:col>112</xdr:col>
      <xdr:colOff>38100</xdr:colOff>
      <xdr:row>75</xdr:row>
      <xdr:rowOff>66561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83088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9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170149</xdr:rowOff>
    </xdr:from>
    <xdr:to>
      <xdr:col>107</xdr:col>
      <xdr:colOff>101600</xdr:colOff>
      <xdr:row>75</xdr:row>
      <xdr:rowOff>100299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5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34951</xdr:rowOff>
    </xdr:from>
    <xdr:to>
      <xdr:col>102</xdr:col>
      <xdr:colOff>165100</xdr:colOff>
      <xdr:row>75</xdr:row>
      <xdr:rowOff>136551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9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127677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98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65945</xdr:rowOff>
    </xdr:from>
    <xdr:to>
      <xdr:col>98</xdr:col>
      <xdr:colOff>38100</xdr:colOff>
      <xdr:row>75</xdr:row>
      <xdr:rowOff>167545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9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158672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1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性質別の決算額を各年度の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日の人口（例：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年度決算額を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日現在人口で割る。）で割って、それぞれの値を算出している。人口は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595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人減少し、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652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人減少した。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全体の歳出決算総額は、前年度と比べて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1,582,229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千円増加しており、歳出総額における住民一人当たりの値は、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758,807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675,701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697,209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769,409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847,475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なっている。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特別定額給付金給付事業により歳出額が大き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年度及び</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年度は新学校給食センター建設事業等の普通建設事業費により歳出額が大きくなっている。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住民一人当たりの性質別歳出で類似団体平均より高くなっているものは人件費、物件費、補助費等、普通建設事業費、災害復旧</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公債費、投資及び出資金、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繰出金である。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人件費については、正規職員数は横ばいであるものの会計年度任用職員数が増加しており、全体として増加傾向にある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委託料及び光熱水費等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の増により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更に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ているため、業務効率改善等による経費削減に努めている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公営企業への繰出金の減等により減少したものの依然として類似団体平均を上回っており、今後は施設改修や機器更新等による繰出金の増加が見込まれる。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普通建設事業費については、新学校給食センター建設事業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の本体工事があったことなどから増となった。災害復旧事業費は主に豪雨の影響で増加傾向にある。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依然として類似団体平均を上回っており、新学校給食センター建設事業等の公債費負担が控えていることから今後さらに増加していく見込みである。新規発行抑制などの取り組みを続け、財政健全化に努め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投資及び出資金は上水道事業会計への出資金の増により、繰出金は後期高齢者医療事業会計等への繰出金額の増により、それぞれ増加している。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26,694
26,302
247.50
22,998,145
22,622,488
367,649
11,290,431
24,433,391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124651</xdr:rowOff>
    </xdr:from>
    <xdr:to>
      <xdr:col>24</xdr:col>
      <xdr:colOff>63500</xdr:colOff>
      <xdr:row>37</xdr:row>
      <xdr:rowOff>165798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68301"/>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124651</xdr:rowOff>
    </xdr:from>
    <xdr:to>
      <xdr:col>19</xdr:col>
      <xdr:colOff>177800</xdr:colOff>
      <xdr:row>38</xdr:row>
      <xdr:rowOff>13589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68301"/>
          <a:ext cx="889000" cy="6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166942</xdr:rowOff>
    </xdr:from>
    <xdr:to>
      <xdr:col>15</xdr:col>
      <xdr:colOff>50800</xdr:colOff>
      <xdr:row>38</xdr:row>
      <xdr:rowOff>13589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10592"/>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166942</xdr:rowOff>
    </xdr:from>
    <xdr:to>
      <xdr:col>10</xdr:col>
      <xdr:colOff>114300</xdr:colOff>
      <xdr:row>38</xdr:row>
      <xdr:rowOff>105219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10592"/>
          <a:ext cx="889000" cy="10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114998</xdr:rowOff>
    </xdr:from>
    <xdr:to>
      <xdr:col>24</xdr:col>
      <xdr:colOff>114300</xdr:colOff>
      <xdr:row>38</xdr:row>
      <xdr:rowOff>45148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5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93425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3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73851</xdr:rowOff>
    </xdr:from>
    <xdr:to>
      <xdr:col>20</xdr:col>
      <xdr:colOff>38100</xdr:colOff>
      <xdr:row>38</xdr:row>
      <xdr:rowOff>4001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1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20528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134239</xdr:rowOff>
    </xdr:from>
    <xdr:to>
      <xdr:col>15</xdr:col>
      <xdr:colOff>101600</xdr:colOff>
      <xdr:row>38</xdr:row>
      <xdr:rowOff>64389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7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55516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7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116141</xdr:rowOff>
    </xdr:from>
    <xdr:to>
      <xdr:col>10</xdr:col>
      <xdr:colOff>165100</xdr:colOff>
      <xdr:row>38</xdr:row>
      <xdr:rowOff>46292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597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62818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3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54419</xdr:rowOff>
    </xdr:from>
    <xdr:to>
      <xdr:col>6</xdr:col>
      <xdr:colOff>38100</xdr:colOff>
      <xdr:row>38</xdr:row>
      <xdr:rowOff>156019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6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147146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6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70066</xdr:rowOff>
    </xdr:from>
    <xdr:to>
      <xdr:col>24</xdr:col>
      <xdr:colOff>63500</xdr:colOff>
      <xdr:row>58</xdr:row>
      <xdr:rowOff>70829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14166"/>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70066</xdr:rowOff>
    </xdr:from>
    <xdr:to>
      <xdr:col>19</xdr:col>
      <xdr:colOff>177800</xdr:colOff>
      <xdr:row>58</xdr:row>
      <xdr:rowOff>83377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14166"/>
          <a:ext cx="889000" cy="1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83377</xdr:rowOff>
    </xdr:from>
    <xdr:to>
      <xdr:col>15</xdr:col>
      <xdr:colOff>50800</xdr:colOff>
      <xdr:row>58</xdr:row>
      <xdr:rowOff>86501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27477"/>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138147</xdr:rowOff>
    </xdr:from>
    <xdr:to>
      <xdr:col>10</xdr:col>
      <xdr:colOff>114300</xdr:colOff>
      <xdr:row>58</xdr:row>
      <xdr:rowOff>86501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0797"/>
          <a:ext cx="889000" cy="11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20029</xdr:rowOff>
    </xdr:from>
    <xdr:to>
      <xdr:col>24</xdr:col>
      <xdr:colOff>114300</xdr:colOff>
      <xdr:row>58</xdr:row>
      <xdr:rowOff>121629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19266</xdr:rowOff>
    </xdr:from>
    <xdr:to>
      <xdr:col>20</xdr:col>
      <xdr:colOff>38100</xdr:colOff>
      <xdr:row>58</xdr:row>
      <xdr:rowOff>120866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111993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5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32577</xdr:rowOff>
    </xdr:from>
    <xdr:to>
      <xdr:col>15</xdr:col>
      <xdr:colOff>101600</xdr:colOff>
      <xdr:row>58</xdr:row>
      <xdr:rowOff>134177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125304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35701</xdr:rowOff>
    </xdr:from>
    <xdr:to>
      <xdr:col>10</xdr:col>
      <xdr:colOff>165100</xdr:colOff>
      <xdr:row>58</xdr:row>
      <xdr:rowOff>137301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128428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7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87347</xdr:rowOff>
    </xdr:from>
    <xdr:to>
      <xdr:col>6</xdr:col>
      <xdr:colOff>38100</xdr:colOff>
      <xdr:row>58</xdr:row>
      <xdr:rowOff>17497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8624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5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105243</xdr:rowOff>
    </xdr:from>
    <xdr:to>
      <xdr:col>24</xdr:col>
      <xdr:colOff>63500</xdr:colOff>
      <xdr:row>77</xdr:row>
      <xdr:rowOff>85195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35443"/>
          <a:ext cx="838200" cy="15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85195</xdr:rowOff>
    </xdr:from>
    <xdr:to>
      <xdr:col>19</xdr:col>
      <xdr:colOff>177800</xdr:colOff>
      <xdr:row>77</xdr:row>
      <xdr:rowOff>121909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86845"/>
          <a:ext cx="889000" cy="3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112849</xdr:rowOff>
    </xdr:from>
    <xdr:to>
      <xdr:col>15</xdr:col>
      <xdr:colOff>50800</xdr:colOff>
      <xdr:row>77</xdr:row>
      <xdr:rowOff>121909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14499"/>
          <a:ext cx="889000" cy="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112849</xdr:rowOff>
    </xdr:from>
    <xdr:to>
      <xdr:col>10</xdr:col>
      <xdr:colOff>114300</xdr:colOff>
      <xdr:row>77</xdr:row>
      <xdr:rowOff>118394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14499"/>
          <a:ext cx="889000" cy="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54443</xdr:rowOff>
    </xdr:from>
    <xdr:to>
      <xdr:col>24</xdr:col>
      <xdr:colOff>114300</xdr:colOff>
      <xdr:row>76</xdr:row>
      <xdr:rowOff>156043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8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77320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3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34395</xdr:rowOff>
    </xdr:from>
    <xdr:to>
      <xdr:col>20</xdr:col>
      <xdr:colOff>38100</xdr:colOff>
      <xdr:row>77</xdr:row>
      <xdr:rowOff>135995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3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127122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2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71109</xdr:rowOff>
    </xdr:from>
    <xdr:to>
      <xdr:col>15</xdr:col>
      <xdr:colOff>101600</xdr:colOff>
      <xdr:row>78</xdr:row>
      <xdr:rowOff>1259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7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163836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6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62049</xdr:rowOff>
    </xdr:from>
    <xdr:to>
      <xdr:col>10</xdr:col>
      <xdr:colOff>165100</xdr:colOff>
      <xdr:row>77</xdr:row>
      <xdr:rowOff>163649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6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154776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67594</xdr:rowOff>
    </xdr:from>
    <xdr:to>
      <xdr:col>6</xdr:col>
      <xdr:colOff>38100</xdr:colOff>
      <xdr:row>77</xdr:row>
      <xdr:rowOff>169194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6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14271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4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68399</xdr:rowOff>
    </xdr:from>
    <xdr:to>
      <xdr:col>24</xdr:col>
      <xdr:colOff>63500</xdr:colOff>
      <xdr:row>99</xdr:row>
      <xdr:rowOff>69712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41949"/>
          <a:ext cx="8382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68717</xdr:rowOff>
    </xdr:from>
    <xdr:to>
      <xdr:col>19</xdr:col>
      <xdr:colOff>177800</xdr:colOff>
      <xdr:row>99</xdr:row>
      <xdr:rowOff>69712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42267"/>
          <a:ext cx="8890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68717</xdr:rowOff>
    </xdr:from>
    <xdr:to>
      <xdr:col>15</xdr:col>
      <xdr:colOff>50800</xdr:colOff>
      <xdr:row>99</xdr:row>
      <xdr:rowOff>73177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2267"/>
          <a:ext cx="889000" cy="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73177</xdr:rowOff>
    </xdr:from>
    <xdr:to>
      <xdr:col>10</xdr:col>
      <xdr:colOff>114300</xdr:colOff>
      <xdr:row>99</xdr:row>
      <xdr:rowOff>79018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6727"/>
          <a:ext cx="889000" cy="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17599</xdr:rowOff>
    </xdr:from>
    <xdr:to>
      <xdr:col>24</xdr:col>
      <xdr:colOff>114300</xdr:colOff>
      <xdr:row>99</xdr:row>
      <xdr:rowOff>119199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148426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7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18912</xdr:rowOff>
    </xdr:from>
    <xdr:to>
      <xdr:col>20</xdr:col>
      <xdr:colOff>38100</xdr:colOff>
      <xdr:row>99</xdr:row>
      <xdr:rowOff>120512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137039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6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17917</xdr:rowOff>
    </xdr:from>
    <xdr:to>
      <xdr:col>15</xdr:col>
      <xdr:colOff>101600</xdr:colOff>
      <xdr:row>99</xdr:row>
      <xdr:rowOff>119517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136044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6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22377</xdr:rowOff>
    </xdr:from>
    <xdr:to>
      <xdr:col>10</xdr:col>
      <xdr:colOff>165100</xdr:colOff>
      <xdr:row>99</xdr:row>
      <xdr:rowOff>123977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140504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28218</xdr:rowOff>
    </xdr:from>
    <xdr:to>
      <xdr:col>6</xdr:col>
      <xdr:colOff>38100</xdr:colOff>
      <xdr:row>99</xdr:row>
      <xdr:rowOff>129818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146345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130480</xdr:rowOff>
    </xdr:from>
    <xdr:to>
      <xdr:col>55</xdr:col>
      <xdr:colOff>0</xdr:colOff>
      <xdr:row>57</xdr:row>
      <xdr:rowOff>76492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731680"/>
          <a:ext cx="838200" cy="11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130480</xdr:rowOff>
    </xdr:from>
    <xdr:to>
      <xdr:col>50</xdr:col>
      <xdr:colOff>114300</xdr:colOff>
      <xdr:row>57</xdr:row>
      <xdr:rowOff>94374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731680"/>
          <a:ext cx="889000" cy="13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94374</xdr:rowOff>
    </xdr:from>
    <xdr:to>
      <xdr:col>45</xdr:col>
      <xdr:colOff>177800</xdr:colOff>
      <xdr:row>57</xdr:row>
      <xdr:rowOff>142875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67024"/>
          <a:ext cx="8890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74943</xdr:rowOff>
    </xdr:from>
    <xdr:to>
      <xdr:col>41</xdr:col>
      <xdr:colOff>50800</xdr:colOff>
      <xdr:row>57</xdr:row>
      <xdr:rowOff>142875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847593"/>
          <a:ext cx="889000" cy="6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25692</xdr:rowOff>
    </xdr:from>
    <xdr:to>
      <xdr:col>55</xdr:col>
      <xdr:colOff>50800</xdr:colOff>
      <xdr:row>57</xdr:row>
      <xdr:rowOff>127292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9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4119</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79680</xdr:rowOff>
    </xdr:from>
    <xdr:to>
      <xdr:col>50</xdr:col>
      <xdr:colOff>165100</xdr:colOff>
      <xdr:row>57</xdr:row>
      <xdr:rowOff>9830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957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7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43574</xdr:rowOff>
    </xdr:from>
    <xdr:to>
      <xdr:col>46</xdr:col>
      <xdr:colOff>38100</xdr:colOff>
      <xdr:row>57</xdr:row>
      <xdr:rowOff>145174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1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136301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0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92075</xdr:rowOff>
    </xdr:from>
    <xdr:to>
      <xdr:col>41</xdr:col>
      <xdr:colOff>101600</xdr:colOff>
      <xdr:row>58</xdr:row>
      <xdr:rowOff>22225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13352</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5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24143</xdr:rowOff>
    </xdr:from>
    <xdr:to>
      <xdr:col>36</xdr:col>
      <xdr:colOff>165100</xdr:colOff>
      <xdr:row>57</xdr:row>
      <xdr:rowOff>125743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9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116870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8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143239</xdr:rowOff>
    </xdr:from>
    <xdr:to>
      <xdr:col>55</xdr:col>
      <xdr:colOff>0</xdr:colOff>
      <xdr:row>78</xdr:row>
      <xdr:rowOff>583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44889"/>
          <a:ext cx="838200" cy="2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161669</xdr:rowOff>
    </xdr:from>
    <xdr:to>
      <xdr:col>50</xdr:col>
      <xdr:colOff>114300</xdr:colOff>
      <xdr:row>78</xdr:row>
      <xdr:rowOff>583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63319"/>
          <a:ext cx="8890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161669</xdr:rowOff>
    </xdr:from>
    <xdr:to>
      <xdr:col>45</xdr:col>
      <xdr:colOff>177800</xdr:colOff>
      <xdr:row>78</xdr:row>
      <xdr:rowOff>29387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63319"/>
          <a:ext cx="889000" cy="3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15154</xdr:rowOff>
    </xdr:from>
    <xdr:to>
      <xdr:col>41</xdr:col>
      <xdr:colOff>50800</xdr:colOff>
      <xdr:row>78</xdr:row>
      <xdr:rowOff>29387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88254"/>
          <a:ext cx="889000" cy="1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92439</xdr:rowOff>
    </xdr:from>
    <xdr:to>
      <xdr:col>55</xdr:col>
      <xdr:colOff>50800</xdr:colOff>
      <xdr:row>78</xdr:row>
      <xdr:rowOff>22589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9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115316</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4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121233</xdr:rowOff>
    </xdr:from>
    <xdr:to>
      <xdr:col>50</xdr:col>
      <xdr:colOff>165100</xdr:colOff>
      <xdr:row>78</xdr:row>
      <xdr:rowOff>51383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2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67910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9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110869</xdr:rowOff>
    </xdr:from>
    <xdr:to>
      <xdr:col>46</xdr:col>
      <xdr:colOff>38100</xdr:colOff>
      <xdr:row>78</xdr:row>
      <xdr:rowOff>41019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57546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8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150037</xdr:rowOff>
    </xdr:from>
    <xdr:to>
      <xdr:col>41</xdr:col>
      <xdr:colOff>101600</xdr:colOff>
      <xdr:row>78</xdr:row>
      <xdr:rowOff>80187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71314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4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135804</xdr:rowOff>
    </xdr:from>
    <xdr:to>
      <xdr:col>36</xdr:col>
      <xdr:colOff>165100</xdr:colOff>
      <xdr:row>78</xdr:row>
      <xdr:rowOff>65954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57081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3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83762</xdr:rowOff>
    </xdr:from>
    <xdr:to>
      <xdr:col>55</xdr:col>
      <xdr:colOff>0</xdr:colOff>
      <xdr:row>96</xdr:row>
      <xdr:rowOff>145011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42962"/>
          <a:ext cx="838200" cy="6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83762</xdr:rowOff>
    </xdr:from>
    <xdr:to>
      <xdr:col>50</xdr:col>
      <xdr:colOff>114300</xdr:colOff>
      <xdr:row>97</xdr:row>
      <xdr:rowOff>35116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42962"/>
          <a:ext cx="889000" cy="12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9444</xdr:rowOff>
    </xdr:from>
    <xdr:to>
      <xdr:col>45</xdr:col>
      <xdr:colOff>177800</xdr:colOff>
      <xdr:row>97</xdr:row>
      <xdr:rowOff>35116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40094"/>
          <a:ext cx="889000" cy="2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9444</xdr:rowOff>
    </xdr:from>
    <xdr:to>
      <xdr:col>41</xdr:col>
      <xdr:colOff>50800</xdr:colOff>
      <xdr:row>97</xdr:row>
      <xdr:rowOff>20645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40094"/>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94211</xdr:rowOff>
    </xdr:from>
    <xdr:to>
      <xdr:col>55</xdr:col>
      <xdr:colOff>50800</xdr:colOff>
      <xdr:row>97</xdr:row>
      <xdr:rowOff>24361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5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72638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3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32962</xdr:rowOff>
    </xdr:from>
    <xdr:to>
      <xdr:col>50</xdr:col>
      <xdr:colOff>165100</xdr:colOff>
      <xdr:row>96</xdr:row>
      <xdr:rowOff>134562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9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125689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58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155766</xdr:rowOff>
    </xdr:from>
    <xdr:to>
      <xdr:col>46</xdr:col>
      <xdr:colOff>38100</xdr:colOff>
      <xdr:row>97</xdr:row>
      <xdr:rowOff>85916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1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77043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0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130094</xdr:rowOff>
    </xdr:from>
    <xdr:to>
      <xdr:col>41</xdr:col>
      <xdr:colOff>101600</xdr:colOff>
      <xdr:row>97</xdr:row>
      <xdr:rowOff>60244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51371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141295</xdr:rowOff>
    </xdr:from>
    <xdr:to>
      <xdr:col>36</xdr:col>
      <xdr:colOff>165100</xdr:colOff>
      <xdr:row>97</xdr:row>
      <xdr:rowOff>71445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62572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9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107524</xdr:rowOff>
    </xdr:from>
    <xdr:to>
      <xdr:col>85</xdr:col>
      <xdr:colOff>127000</xdr:colOff>
      <xdr:row>36</xdr:row>
      <xdr:rowOff>54389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108274"/>
          <a:ext cx="838200" cy="11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107524</xdr:rowOff>
    </xdr:from>
    <xdr:to>
      <xdr:col>81</xdr:col>
      <xdr:colOff>50800</xdr:colOff>
      <xdr:row>36</xdr:row>
      <xdr:rowOff>57033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108274"/>
          <a:ext cx="889000" cy="12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53661</xdr:rowOff>
    </xdr:from>
    <xdr:to>
      <xdr:col>76</xdr:col>
      <xdr:colOff>114300</xdr:colOff>
      <xdr:row>36</xdr:row>
      <xdr:rowOff>57033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25861"/>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53661</xdr:rowOff>
    </xdr:from>
    <xdr:to>
      <xdr:col>71</xdr:col>
      <xdr:colOff>177800</xdr:colOff>
      <xdr:row>36</xdr:row>
      <xdr:rowOff>57361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225861"/>
          <a:ext cx="889000" cy="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3589</xdr:rowOff>
    </xdr:from>
    <xdr:to>
      <xdr:col>85</xdr:col>
      <xdr:colOff>177800</xdr:colOff>
      <xdr:row>36</xdr:row>
      <xdr:rowOff>105189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26466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2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56724</xdr:rowOff>
    </xdr:from>
    <xdr:to>
      <xdr:col>81</xdr:col>
      <xdr:colOff>101600</xdr:colOff>
      <xdr:row>35</xdr:row>
      <xdr:rowOff>158324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05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3401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83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6233</xdr:rowOff>
    </xdr:from>
    <xdr:to>
      <xdr:col>76</xdr:col>
      <xdr:colOff>165100</xdr:colOff>
      <xdr:row>36</xdr:row>
      <xdr:rowOff>107833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7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124360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5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2861</xdr:rowOff>
    </xdr:from>
    <xdr:to>
      <xdr:col>72</xdr:col>
      <xdr:colOff>38100</xdr:colOff>
      <xdr:row>36</xdr:row>
      <xdr:rowOff>104461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7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120988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6561</xdr:rowOff>
    </xdr:from>
    <xdr:to>
      <xdr:col>67</xdr:col>
      <xdr:colOff>101600</xdr:colOff>
      <xdr:row>36</xdr:row>
      <xdr:rowOff>108161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7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124688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5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143152</xdr:rowOff>
    </xdr:from>
    <xdr:to>
      <xdr:col>85</xdr:col>
      <xdr:colOff>127000</xdr:colOff>
      <xdr:row>55</xdr:row>
      <xdr:rowOff>153050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230002"/>
          <a:ext cx="838200" cy="35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153050</xdr:rowOff>
    </xdr:from>
    <xdr:to>
      <xdr:col>81</xdr:col>
      <xdr:colOff>50800</xdr:colOff>
      <xdr:row>56</xdr:row>
      <xdr:rowOff>83159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582800"/>
          <a:ext cx="889000" cy="10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83159</xdr:rowOff>
    </xdr:from>
    <xdr:to>
      <xdr:col>76</xdr:col>
      <xdr:colOff>114300</xdr:colOff>
      <xdr:row>56</xdr:row>
      <xdr:rowOff>112001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684359"/>
          <a:ext cx="889000" cy="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51285</xdr:rowOff>
    </xdr:from>
    <xdr:to>
      <xdr:col>71</xdr:col>
      <xdr:colOff>177800</xdr:colOff>
      <xdr:row>56</xdr:row>
      <xdr:rowOff>112001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52485"/>
          <a:ext cx="889000" cy="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92352</xdr:rowOff>
    </xdr:from>
    <xdr:to>
      <xdr:col>85</xdr:col>
      <xdr:colOff>177800</xdr:colOff>
      <xdr:row>54</xdr:row>
      <xdr:rowOff>22502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1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115229</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03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102250</xdr:rowOff>
    </xdr:from>
    <xdr:to>
      <xdr:col>81</xdr:col>
      <xdr:colOff>101600</xdr:colOff>
      <xdr:row>56</xdr:row>
      <xdr:rowOff>32400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48927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0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32359</xdr:rowOff>
    </xdr:from>
    <xdr:to>
      <xdr:col>76</xdr:col>
      <xdr:colOff>165100</xdr:colOff>
      <xdr:row>56</xdr:row>
      <xdr:rowOff>133959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3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125086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61201</xdr:rowOff>
    </xdr:from>
    <xdr:to>
      <xdr:col>72</xdr:col>
      <xdr:colOff>38100</xdr:colOff>
      <xdr:row>56</xdr:row>
      <xdr:rowOff>162801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6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153928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5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485</xdr:rowOff>
    </xdr:from>
    <xdr:to>
      <xdr:col>67</xdr:col>
      <xdr:colOff>101600</xdr:colOff>
      <xdr:row>56</xdr:row>
      <xdr:rowOff>102085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0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93212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69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66751</xdr:rowOff>
    </xdr:from>
    <xdr:to>
      <xdr:col>85</xdr:col>
      <xdr:colOff>127000</xdr:colOff>
      <xdr:row>79</xdr:row>
      <xdr:rowOff>70611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11301"/>
          <a:ext cx="8382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70611</xdr:rowOff>
    </xdr:from>
    <xdr:to>
      <xdr:col>81</xdr:col>
      <xdr:colOff>50800</xdr:colOff>
      <xdr:row>79</xdr:row>
      <xdr:rowOff>92301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15161"/>
          <a:ext cx="889000" cy="2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88974</xdr:rowOff>
    </xdr:from>
    <xdr:to>
      <xdr:col>76</xdr:col>
      <xdr:colOff>114300</xdr:colOff>
      <xdr:row>79</xdr:row>
      <xdr:rowOff>92301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33524"/>
          <a:ext cx="889000" cy="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84097</xdr:rowOff>
    </xdr:from>
    <xdr:to>
      <xdr:col>71</xdr:col>
      <xdr:colOff>177800</xdr:colOff>
      <xdr:row>79</xdr:row>
      <xdr:rowOff>88974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28647"/>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15951</xdr:rowOff>
    </xdr:from>
    <xdr:to>
      <xdr:col>85</xdr:col>
      <xdr:colOff>177800</xdr:colOff>
      <xdr:row>79</xdr:row>
      <xdr:rowOff>117551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6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146778</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4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19811</xdr:rowOff>
    </xdr:from>
    <xdr:to>
      <xdr:col>81</xdr:col>
      <xdr:colOff>101600</xdr:colOff>
      <xdr:row>79</xdr:row>
      <xdr:rowOff>121411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137938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41501</xdr:rowOff>
    </xdr:from>
    <xdr:to>
      <xdr:col>76</xdr:col>
      <xdr:colOff>165100</xdr:colOff>
      <xdr:row>79</xdr:row>
      <xdr:rowOff>143101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134228</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38174</xdr:rowOff>
    </xdr:from>
    <xdr:to>
      <xdr:col>72</xdr:col>
      <xdr:colOff>38100</xdr:colOff>
      <xdr:row>79</xdr:row>
      <xdr:rowOff>139774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130901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7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33297</xdr:rowOff>
    </xdr:from>
    <xdr:to>
      <xdr:col>67</xdr:col>
      <xdr:colOff>101600</xdr:colOff>
      <xdr:row>79</xdr:row>
      <xdr:rowOff>134897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126024</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7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105773</xdr:rowOff>
    </xdr:from>
    <xdr:to>
      <xdr:col>85</xdr:col>
      <xdr:colOff>127000</xdr:colOff>
      <xdr:row>97</xdr:row>
      <xdr:rowOff>106443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36423"/>
          <a:ext cx="83820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106443</xdr:rowOff>
    </xdr:from>
    <xdr:to>
      <xdr:col>81</xdr:col>
      <xdr:colOff>50800</xdr:colOff>
      <xdr:row>97</xdr:row>
      <xdr:rowOff>107054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37093"/>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99537</xdr:rowOff>
    </xdr:from>
    <xdr:to>
      <xdr:col>76</xdr:col>
      <xdr:colOff>114300</xdr:colOff>
      <xdr:row>97</xdr:row>
      <xdr:rowOff>107054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730187"/>
          <a:ext cx="889000" cy="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99537</xdr:rowOff>
    </xdr:from>
    <xdr:to>
      <xdr:col>71</xdr:col>
      <xdr:colOff>177800</xdr:colOff>
      <xdr:row>97</xdr:row>
      <xdr:rowOff>116129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30187"/>
          <a:ext cx="8890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54973</xdr:rowOff>
    </xdr:from>
    <xdr:to>
      <xdr:col>85</xdr:col>
      <xdr:colOff>177800</xdr:colOff>
      <xdr:row>97</xdr:row>
      <xdr:rowOff>156573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8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77850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3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55643</xdr:rowOff>
    </xdr:from>
    <xdr:to>
      <xdr:col>81</xdr:col>
      <xdr:colOff>101600</xdr:colOff>
      <xdr:row>97</xdr:row>
      <xdr:rowOff>157243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8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2320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6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56254</xdr:rowOff>
    </xdr:from>
    <xdr:to>
      <xdr:col>76</xdr:col>
      <xdr:colOff>165100</xdr:colOff>
      <xdr:row>97</xdr:row>
      <xdr:rowOff>157854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8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2931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6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48737</xdr:rowOff>
    </xdr:from>
    <xdr:to>
      <xdr:col>72</xdr:col>
      <xdr:colOff>38100</xdr:colOff>
      <xdr:row>97</xdr:row>
      <xdr:rowOff>150337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7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166864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5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65329</xdr:rowOff>
    </xdr:from>
    <xdr:to>
      <xdr:col>67</xdr:col>
      <xdr:colOff>101600</xdr:colOff>
      <xdr:row>97</xdr:row>
      <xdr:rowOff>166929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12006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目的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別の決算額を各年度の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日の人口（例：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年度決算額を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日現在人口で割る。）で割って、それぞれの値を算出している。人口は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595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人減少し、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652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人減少した。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全体の歳出決算総額は、前年度と比べて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1,582,229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千円増加しており、歳出総額における住民一人当たりの値は、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758,807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675,701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697,209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769,409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847,475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年度は特別定額給付金給付事業により歳出額が大きく、</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年度及び</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年度は新学校給食センター建設事業等の普通建設事業費により歳出額が大きくなっている。住民一人当たりの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目的別歳出で類似団体平均より高くなっているものは、民生費、衛生費、商工費、消防費、教育費、災害復旧費、公債費である。民生費は就学前施設建設事業や障害者福祉関係扶助費の増により増加した。衛生費は、ごみ収集処理業務などを行っている一部事務組合への負担金や病院事業会計への繰出金があるため、類似団体平均を超える状態が続いている。商工費の増加要因は、主にふるさと納税関連事業の増によるものである。消防費は、広域消防組合への負担金が大きいことから類似団体平均よりも比較的高い状態となっている。教育費が大きく増加したのは、新学校給食センター建設事業の本体工事があったためである。災害復旧費は主に豪雨の影響で増加傾向に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依然として類似団体平均を上回っており、新学校給食センター建設事業等の公債費負担が控えていることから今後さらに増加していく見込みである。新規発行抑制などの取り組みを続け、財政健全化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実質収支額は継続して黒字を確保しているが、</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年度の実質単年度収支については前年度に引き続き赤字となった。赤字となった主な要因は、介護老人保健施設事業特別会計への貸付（</a:t>
          </a:r>
          <a:r>
            <a:rPr kumimoji="1" lang="en-US" altLang="ja-JP" sz="1400">
              <a:latin typeface="ＭＳ ゴシック" pitchFamily="49" charset="-128"/>
              <a:ea typeface="ＭＳ ゴシック" pitchFamily="49" charset="-128"/>
            </a:rPr>
            <a:t>200</a:t>
          </a:r>
          <a:r>
            <a:rPr kumimoji="1" lang="ja-JP" altLang="en-US" sz="1400">
              <a:latin typeface="ＭＳ ゴシック" pitchFamily="49" charset="-128"/>
              <a:ea typeface="ＭＳ ゴシック" pitchFamily="49" charset="-128"/>
            </a:rPr>
            <a:t>百万円）を行ったこと等である。各公営企業について事務効率化等による経営の安定化を図るとともに、第</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次宇陀市行政改革大綱に基づいて行政改革に引き続き取り組み、持続可能な財政運営の確立に努める。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赤字となっている事業会計は、住宅新築資金等貸付事業特別会計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特別会計については、合併以前に公住債を財源に運営されていたもので、現在は新規貸付を行わずに、元利償還を行っていることから、年々起債残高は減少しているものの貸付先からの償還の一部で滞納が生じているため、毎年赤字が発生している状況にある。現在は、奈良県住宅新築資金等貸付金回収管理組合において貸付金の回収事務を行っているが、組合解散後は市で回収業務が滞りなく進められるよう努力していく。介護老人保健施設特別会計は、コロナ禍に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る利用率低下の影響などで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年度は赤字となっていたが、経営の安定化に取り組みつつ一般会計からの貸付金を活用したこと等により、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年度は黒字に転じた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また、保養センター事業特別会計については、市直営で実施している観光事業で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S56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年の開設以来事業規模を拡大していたが、近隣での類似施設の整備や施設の老朽化などが要因となり年々累積赤字が拡大していった。そのため民間事業者による指定管理者制度を導入し、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H22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年度から運営全般を指定管理者に委託して事業を実施するとともに、それまで勤務していた職員を普通会計に引き上げて事業を行い、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年度までに赤字を解消する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保養センター事業特別会計経営健全化計画</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を策定した。計画に沿って赤字解消を進めてきた結果、計画では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年度での赤字解消を目指していたが、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年前倒しで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年度に目標を達成した。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物価高騰による影響等で、継続して黒字である会計についても標準財政規模比は減少傾向にある。市全体として各会計の財政健全化の取り組みを推進していく。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22998145</v>
      </c>
      <c r="BO4" s="371"/>
      <c r="BP4" s="371"/>
      <c r="BQ4" s="371"/>
      <c r="BR4" s="371"/>
      <c r="BS4" s="371"/>
      <c r="BT4" s="371"/>
      <c r="BU4" s="372"/>
      <c r="BV4" s="370">
        <v>21471810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3.3</v>
      </c>
      <c r="CU4" s="377"/>
      <c r="CV4" s="377"/>
      <c r="CW4" s="377"/>
      <c r="CX4" s="377"/>
      <c r="CY4" s="377"/>
      <c r="CZ4" s="377"/>
      <c r="DA4" s="378"/>
      <c r="DB4" s="376">
        <v>3.6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22622488</v>
      </c>
      <c r="BO5" s="408"/>
      <c r="BP5" s="408"/>
      <c r="BQ5" s="408"/>
      <c r="BR5" s="408"/>
      <c r="BS5" s="408"/>
      <c r="BT5" s="408"/>
      <c r="BU5" s="409"/>
      <c r="BV5" s="407">
        <v>21040259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93.6</v>
      </c>
      <c r="CU5" s="405"/>
      <c r="CV5" s="405"/>
      <c r="CW5" s="405"/>
      <c r="CX5" s="405"/>
      <c r="CY5" s="405"/>
      <c r="CZ5" s="405"/>
      <c r="DA5" s="406"/>
      <c r="DB5" s="404">
        <v>95.4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375657</v>
      </c>
      <c r="BO6" s="408"/>
      <c r="BP6" s="408"/>
      <c r="BQ6" s="408"/>
      <c r="BR6" s="408"/>
      <c r="BS6" s="408"/>
      <c r="BT6" s="408"/>
      <c r="BU6" s="409"/>
      <c r="BV6" s="407">
        <v>431551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93.8</v>
      </c>
      <c r="CU6" s="445"/>
      <c r="CV6" s="445"/>
      <c r="CW6" s="445"/>
      <c r="CX6" s="445"/>
      <c r="CY6" s="445"/>
      <c r="CZ6" s="445"/>
      <c r="DA6" s="446"/>
      <c r="DB6" s="444">
        <v>95.9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8008</v>
      </c>
      <c r="BO7" s="408"/>
      <c r="BP7" s="408"/>
      <c r="BQ7" s="408"/>
      <c r="BR7" s="408"/>
      <c r="BS7" s="408"/>
      <c r="BT7" s="408"/>
      <c r="BU7" s="409"/>
      <c r="BV7" s="407">
        <v>31633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11290431</v>
      </c>
      <c r="CU7" s="408"/>
      <c r="CV7" s="408"/>
      <c r="CW7" s="408"/>
      <c r="CX7" s="408"/>
      <c r="CY7" s="408"/>
      <c r="CZ7" s="408"/>
      <c r="DA7" s="409"/>
      <c r="DB7" s="407">
        <v>11116563</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367649</v>
      </c>
      <c r="BO8" s="408"/>
      <c r="BP8" s="408"/>
      <c r="BQ8" s="408"/>
      <c r="BR8" s="408"/>
      <c r="BS8" s="408"/>
      <c r="BT8" s="408"/>
      <c r="BU8" s="409"/>
      <c r="BV8" s="407">
        <v>399918</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0.28000000000000003</v>
      </c>
      <c r="CU8" s="448"/>
      <c r="CV8" s="448"/>
      <c r="CW8" s="448"/>
      <c r="CX8" s="448"/>
      <c r="CY8" s="448"/>
      <c r="CZ8" s="448"/>
      <c r="DA8" s="449"/>
      <c r="DB8" s="447">
        <v>0.28000000000000003</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28121</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-32269</v>
      </c>
      <c r="BO9" s="408"/>
      <c r="BP9" s="408"/>
      <c r="BQ9" s="408"/>
      <c r="BR9" s="408"/>
      <c r="BS9" s="408"/>
      <c r="BT9" s="408"/>
      <c r="BU9" s="409"/>
      <c r="BV9" s="407">
        <v>-65686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16.8</v>
      </c>
      <c r="CU9" s="405"/>
      <c r="CV9" s="405"/>
      <c r="CW9" s="405"/>
      <c r="CX9" s="405"/>
      <c r="CY9" s="405"/>
      <c r="CZ9" s="405"/>
      <c r="DA9" s="406"/>
      <c r="DB9" s="404">
        <v>17.3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31105</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367895</v>
      </c>
      <c r="BO10" s="408"/>
      <c r="BP10" s="408"/>
      <c r="BQ10" s="408"/>
      <c r="BR10" s="408"/>
      <c r="BS10" s="408"/>
      <c r="BT10" s="408"/>
      <c r="BU10" s="409"/>
      <c r="BV10" s="407">
        <v>361303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26694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580000</v>
      </c>
      <c r="BO12" s="408"/>
      <c r="BP12" s="408"/>
      <c r="BQ12" s="408"/>
      <c r="BR12" s="408"/>
      <c r="BS12" s="408"/>
      <c r="BT12" s="408"/>
      <c r="BU12" s="409"/>
      <c r="BV12" s="407">
        <v>350000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26302</v>
      </c>
      <c r="S13" s="492"/>
      <c r="T13" s="492"/>
      <c r="U13" s="492"/>
      <c r="V13" s="493"/>
      <c r="W13" s="423" t="s">
        <v>131</v>
      </c>
      <c r="X13" s="424"/>
      <c r="Y13" s="424"/>
      <c r="Z13" s="424"/>
      <c r="AA13" s="424"/>
      <c r="AB13" s="414"/>
      <c r="AC13" s="458">
        <v>917</v>
      </c>
      <c r="AD13" s="459"/>
      <c r="AE13" s="459"/>
      <c r="AF13" s="459"/>
      <c r="AG13" s="501"/>
      <c r="AH13" s="458">
        <v>1204</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-244374</v>
      </c>
      <c r="BO13" s="408"/>
      <c r="BP13" s="408"/>
      <c r="BQ13" s="408"/>
      <c r="BR13" s="408"/>
      <c r="BS13" s="408"/>
      <c r="BT13" s="408"/>
      <c r="BU13" s="409"/>
      <c r="BV13" s="407">
        <v>-54383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10.4</v>
      </c>
      <c r="CU13" s="405"/>
      <c r="CV13" s="405"/>
      <c r="CW13" s="405"/>
      <c r="CX13" s="405"/>
      <c r="CY13" s="405"/>
      <c r="CZ13" s="405"/>
      <c r="DA13" s="406"/>
      <c r="DB13" s="404">
        <v>11</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27346</v>
      </c>
      <c r="S14" s="492"/>
      <c r="T14" s="492"/>
      <c r="U14" s="492"/>
      <c r="V14" s="493"/>
      <c r="W14" s="397"/>
      <c r="X14" s="398"/>
      <c r="Y14" s="398"/>
      <c r="Z14" s="398"/>
      <c r="AA14" s="398"/>
      <c r="AB14" s="387"/>
      <c r="AC14" s="494">
        <v>7.6</v>
      </c>
      <c r="AD14" s="495"/>
      <c r="AE14" s="495"/>
      <c r="AF14" s="495"/>
      <c r="AG14" s="496"/>
      <c r="AH14" s="494">
        <v>8.9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77.599999999999994</v>
      </c>
      <c r="CU14" s="506"/>
      <c r="CV14" s="506"/>
      <c r="CW14" s="506"/>
      <c r="CX14" s="506"/>
      <c r="CY14" s="506"/>
      <c r="CZ14" s="506"/>
      <c r="DA14" s="507"/>
      <c r="DB14" s="505">
        <v>79.900000000000006</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26992</v>
      </c>
      <c r="S15" s="492"/>
      <c r="T15" s="492"/>
      <c r="U15" s="492"/>
      <c r="V15" s="493"/>
      <c r="W15" s="423" t="s">
        <v>137</v>
      </c>
      <c r="X15" s="424"/>
      <c r="Y15" s="424"/>
      <c r="Z15" s="424"/>
      <c r="AA15" s="424"/>
      <c r="AB15" s="414"/>
      <c r="AC15" s="458">
        <v>2679</v>
      </c>
      <c r="AD15" s="459"/>
      <c r="AE15" s="459"/>
      <c r="AF15" s="459"/>
      <c r="AG15" s="501"/>
      <c r="AH15" s="458">
        <v>3057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2856906</v>
      </c>
      <c r="BO15" s="371"/>
      <c r="BP15" s="371"/>
      <c r="BQ15" s="371"/>
      <c r="BR15" s="371"/>
      <c r="BS15" s="371"/>
      <c r="BT15" s="371"/>
      <c r="BU15" s="372"/>
      <c r="BV15" s="370">
        <v>2872744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22.1</v>
      </c>
      <c r="AD16" s="495"/>
      <c r="AE16" s="495"/>
      <c r="AF16" s="495"/>
      <c r="AG16" s="496"/>
      <c r="AH16" s="494">
        <v>22.7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10583170</v>
      </c>
      <c r="BO16" s="408"/>
      <c r="BP16" s="408"/>
      <c r="BQ16" s="408"/>
      <c r="BR16" s="408"/>
      <c r="BS16" s="408"/>
      <c r="BT16" s="408"/>
      <c r="BU16" s="409"/>
      <c r="BV16" s="407">
        <v>10376708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8504</v>
      </c>
      <c r="AD17" s="459"/>
      <c r="AE17" s="459"/>
      <c r="AF17" s="459"/>
      <c r="AG17" s="501"/>
      <c r="AH17" s="458">
        <v>9230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3539046</v>
      </c>
      <c r="BO17" s="408"/>
      <c r="BP17" s="408"/>
      <c r="BQ17" s="408"/>
      <c r="BR17" s="408"/>
      <c r="BS17" s="408"/>
      <c r="BT17" s="408"/>
      <c r="BU17" s="409"/>
      <c r="BV17" s="407">
        <v>3562481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247.5</v>
      </c>
      <c r="M18" s="531"/>
      <c r="N18" s="531"/>
      <c r="O18" s="531"/>
      <c r="P18" s="531"/>
      <c r="Q18" s="531"/>
      <c r="R18" s="532"/>
      <c r="S18" s="532"/>
      <c r="T18" s="532"/>
      <c r="U18" s="532"/>
      <c r="V18" s="533"/>
      <c r="W18" s="425"/>
      <c r="X18" s="426"/>
      <c r="Y18" s="426"/>
      <c r="Z18" s="426"/>
      <c r="AA18" s="426"/>
      <c r="AB18" s="417"/>
      <c r="AC18" s="534">
        <v>70.3</v>
      </c>
      <c r="AD18" s="535"/>
      <c r="AE18" s="535"/>
      <c r="AF18" s="535"/>
      <c r="AG18" s="536"/>
      <c r="AH18" s="534">
        <v>68.400000000000006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10687445</v>
      </c>
      <c r="BO18" s="408"/>
      <c r="BP18" s="408"/>
      <c r="BQ18" s="408"/>
      <c r="BR18" s="408"/>
      <c r="BS18" s="408"/>
      <c r="BT18" s="408"/>
      <c r="BU18" s="409"/>
      <c r="BV18" s="407">
        <v>10629878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114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14184648</v>
      </c>
      <c r="BO19" s="408"/>
      <c r="BP19" s="408"/>
      <c r="BQ19" s="408"/>
      <c r="BR19" s="408"/>
      <c r="BS19" s="408"/>
      <c r="BT19" s="408"/>
      <c r="BU19" s="409"/>
      <c r="BV19" s="407">
        <v>14025416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10852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24433391</v>
      </c>
      <c r="BO22" s="371"/>
      <c r="BP22" s="371"/>
      <c r="BQ22" s="371"/>
      <c r="BR22" s="371"/>
      <c r="BS22" s="371"/>
      <c r="BT22" s="371"/>
      <c r="BU22" s="372"/>
      <c r="BV22" s="370">
        <v>23403839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17875218</v>
      </c>
      <c r="BO23" s="408"/>
      <c r="BP23" s="408"/>
      <c r="BQ23" s="408"/>
      <c r="BR23" s="408"/>
      <c r="BS23" s="408"/>
      <c r="BT23" s="408"/>
      <c r="BU23" s="409"/>
      <c r="BV23" s="407">
        <v>16269504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6970</v>
      </c>
      <c r="R24" s="459"/>
      <c r="S24" s="459"/>
      <c r="T24" s="459"/>
      <c r="U24" s="459"/>
      <c r="V24" s="501"/>
      <c r="W24" s="553"/>
      <c r="X24" s="554"/>
      <c r="Y24" s="555"/>
      <c r="Z24" s="457" t="s">
        <v>162</v>
      </c>
      <c r="AA24" s="437"/>
      <c r="AB24" s="437"/>
      <c r="AC24" s="437"/>
      <c r="AD24" s="437"/>
      <c r="AE24" s="437"/>
      <c r="AF24" s="437"/>
      <c r="AG24" s="438"/>
      <c r="AH24" s="458">
        <v>326</v>
      </c>
      <c r="AI24" s="459"/>
      <c r="AJ24" s="459"/>
      <c r="AK24" s="459"/>
      <c r="AL24" s="501"/>
      <c r="AM24" s="458">
        <v>1048742</v>
      </c>
      <c r="AN24" s="459"/>
      <c r="AO24" s="459"/>
      <c r="AP24" s="459"/>
      <c r="AQ24" s="459"/>
      <c r="AR24" s="501"/>
      <c r="AS24" s="458">
        <v>3217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19151690</v>
      </c>
      <c r="BO24" s="408"/>
      <c r="BP24" s="408"/>
      <c r="BQ24" s="408"/>
      <c r="BR24" s="408"/>
      <c r="BS24" s="408"/>
      <c r="BT24" s="408"/>
      <c r="BU24" s="409"/>
      <c r="BV24" s="407">
        <v>17486691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6120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3381524</v>
      </c>
      <c r="BO25" s="371"/>
      <c r="BP25" s="371"/>
      <c r="BQ25" s="371"/>
      <c r="BR25" s="371"/>
      <c r="BS25" s="371"/>
      <c r="BT25" s="371"/>
      <c r="BU25" s="372"/>
      <c r="BV25" s="370">
        <v>2570152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5130</v>
      </c>
      <c r="R26" s="459"/>
      <c r="S26" s="459"/>
      <c r="T26" s="459"/>
      <c r="U26" s="459"/>
      <c r="V26" s="501"/>
      <c r="W26" s="553"/>
      <c r="X26" s="554"/>
      <c r="Y26" s="555"/>
      <c r="Z26" s="457" t="s">
        <v>168</v>
      </c>
      <c r="AA26" s="559"/>
      <c r="AB26" s="559"/>
      <c r="AC26" s="559"/>
      <c r="AD26" s="559"/>
      <c r="AE26" s="559"/>
      <c r="AF26" s="559"/>
      <c r="AG26" s="560"/>
      <c r="AH26" s="458">
        <v>18</v>
      </c>
      <c r="AI26" s="459"/>
      <c r="AJ26" s="459"/>
      <c r="AK26" s="459"/>
      <c r="AL26" s="501"/>
      <c r="AM26" s="458">
        <v>54126</v>
      </c>
      <c r="AN26" s="459"/>
      <c r="AO26" s="459"/>
      <c r="AP26" s="459"/>
      <c r="AQ26" s="459"/>
      <c r="AR26" s="501"/>
      <c r="AS26" s="458">
        <v>3007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4300</v>
      </c>
      <c r="R27" s="459"/>
      <c r="S27" s="459"/>
      <c r="T27" s="459"/>
      <c r="U27" s="459"/>
      <c r="V27" s="501"/>
      <c r="W27" s="553"/>
      <c r="X27" s="554"/>
      <c r="Y27" s="555"/>
      <c r="Z27" s="457" t="s">
        <v>171</v>
      </c>
      <c r="AA27" s="437"/>
      <c r="AB27" s="437"/>
      <c r="AC27" s="437"/>
      <c r="AD27" s="437"/>
      <c r="AE27" s="437"/>
      <c r="AF27" s="437"/>
      <c r="AG27" s="438"/>
      <c r="AH27" s="458">
        <v>14</v>
      </c>
      <c r="AI27" s="459"/>
      <c r="AJ27" s="459"/>
      <c r="AK27" s="459"/>
      <c r="AL27" s="501"/>
      <c r="AM27" s="458">
        <v>49434</v>
      </c>
      <c r="AN27" s="459"/>
      <c r="AO27" s="459"/>
      <c r="AP27" s="459"/>
      <c r="AQ27" s="459"/>
      <c r="AR27" s="501"/>
      <c r="AS27" s="458">
        <v>3531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3600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1832595</v>
      </c>
      <c r="BO28" s="371"/>
      <c r="BP28" s="371"/>
      <c r="BQ28" s="371"/>
      <c r="BR28" s="371"/>
      <c r="BS28" s="371"/>
      <c r="BT28" s="371"/>
      <c r="BU28" s="372"/>
      <c r="BV28" s="370">
        <v>2044157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10</v>
      </c>
      <c r="M29" s="459"/>
      <c r="N29" s="459"/>
      <c r="O29" s="459"/>
      <c r="P29" s="501"/>
      <c r="Q29" s="458">
        <v>3300</v>
      </c>
      <c r="R29" s="459"/>
      <c r="S29" s="459"/>
      <c r="T29" s="459"/>
      <c r="U29" s="459"/>
      <c r="V29" s="501"/>
      <c r="W29" s="556"/>
      <c r="X29" s="557"/>
      <c r="Y29" s="558"/>
      <c r="Z29" s="457" t="s">
        <v>177</v>
      </c>
      <c r="AA29" s="437"/>
      <c r="AB29" s="437"/>
      <c r="AC29" s="437"/>
      <c r="AD29" s="437"/>
      <c r="AE29" s="437"/>
      <c r="AF29" s="437"/>
      <c r="AG29" s="438"/>
      <c r="AH29" s="458">
        <v>340</v>
      </c>
      <c r="AI29" s="459"/>
      <c r="AJ29" s="459"/>
      <c r="AK29" s="459"/>
      <c r="AL29" s="501"/>
      <c r="AM29" s="458">
        <v>1098176</v>
      </c>
      <c r="AN29" s="459"/>
      <c r="AO29" s="459"/>
      <c r="AP29" s="459"/>
      <c r="AQ29" s="459"/>
      <c r="AR29" s="501"/>
      <c r="AS29" s="458">
        <v>3230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194016</v>
      </c>
      <c r="BO29" s="408"/>
      <c r="BP29" s="408"/>
      <c r="BQ29" s="408"/>
      <c r="BR29" s="408"/>
      <c r="BS29" s="408"/>
      <c r="BT29" s="408"/>
      <c r="BU29" s="409"/>
      <c r="BV29" s="407">
        <v>157902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2112233</v>
      </c>
      <c r="BO30" s="527"/>
      <c r="BP30" s="527"/>
      <c r="BQ30" s="527"/>
      <c r="BR30" s="527"/>
      <c r="BS30" s="527"/>
      <c r="BT30" s="527"/>
      <c r="BU30" s="528"/>
      <c r="BV30" s="526">
        <v>2454191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保養センター事業特別会計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12</v>
      </c>
      <c r="BX34" s="597"/>
      <c r="BY34" s="598" t="str">
        <f>IF('各会計、関係団体の財政状況及び健全化判断比率'!B68="","",'各会計、関係団体の財政状況及び健全化判断比率'!B68)</f>
        <v>宇陀衛生一部事務組合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宇陀市土地開発公社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住宅新築資金等貸付事業特別会計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病院事業特別会計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13</v>
      </c>
      <c r="BX35" s="597"/>
      <c r="BY35" s="598" t="str">
        <f>IF('各会計、関係団体の財政状況及び健全化判断比率'!B69="","",'各会計、関係団体の財政状況及び健全化判断比率'!B69)</f>
        <v>奈良県市町村総合事務組合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霊苑事業特別会計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IF('各会計、関係団体の財政状況及び健全化判断比率'!B33="","",'各会計、関係団体の財政状況及び健全化判断比率'!B33)</f>
        <v>介護老人保健施設事業特別会計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14</v>
      </c>
      <c r="BX36" s="597"/>
      <c r="BY36" s="598" t="str">
        <f>IF('各会計、関係団体の財政状況及び健全化判断比率'!B70="","",'各会計、関係団体の財政状況及び健全化判断比率'!B70)</f>
        <v>東宇陀環境衛生組合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10</v>
      </c>
      <c r="AN37" s="597"/>
      <c r="AO37" s="598" t="str">
        <f>IF('各会計、関係団体の財政状況及び健全化判断比率'!B34="","",'各会計、関係団体の財政状況及び健全化判断比率'!B34)</f>
        <v>水道事業特別会計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15</v>
      </c>
      <c r="BX37" s="597"/>
      <c r="BY37" s="598" t="str">
        <f>IF('各会計、関係団体の財政状況及び健全化判断比率'!B71="","",'各会計、関係団体の財政状況及び健全化判断比率'!B71)</f>
        <v>奈良広域水質検査センター組合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f t="shared" si="0"/>
        <v>11</v>
      </c>
      <c r="AN38" s="597"/>
      <c r="AO38" s="598" t="str">
        <f>IF('各会計、関係団体の財政状況及び健全化判断比率'!B35="","",'各会計、関係団体の財政状況及び健全化判断比率'!B35)</f>
        <v>下水道事業特別会計</v>
      </c>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16</v>
      </c>
      <c r="BX38" s="597"/>
      <c r="BY38" s="598" t="str">
        <f>IF('各会計、関係団体の財政状況及び健全化判断比率'!B72="","",'各会計、関係団体の財政状況及び健全化判断比率'!B72)</f>
        <v>桜井宇陀広域連合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17</v>
      </c>
      <c r="BX39" s="597"/>
      <c r="BY39" s="598" t="str">
        <f>IF('各会計、関係団体の財政状況及び健全化判断比率'!B73="","",'各会計、関係団体の財政状況及び健全化判断比率'!B73)</f>
        <v>奈良県住宅新築資金等貸付回収管理組合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18</v>
      </c>
      <c r="BX40" s="597"/>
      <c r="BY40" s="598" t="str">
        <f>IF('各会計、関係団体の財政状況及び健全化判断比率'!B74="","",'各会計、関係団体の財政状況及び健全化判断比率'!B74)</f>
        <v>奈良県後期高齢者医療広域連合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19</v>
      </c>
      <c r="BX41" s="597"/>
      <c r="BY41" s="598" t="str">
        <f>IF('各会計、関係団体の財政状況及び健全化判断比率'!B75="","",'各会計、関係団体の財政状況及び健全化判断比率'!B75)</f>
        <v>奈良県広域消防組合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Q8qlnEpofDzOlzhB24wCVSiuBecPsn6dtkRTFj8gyI9JSDUwasr6O1FJOFzs+t/D5LhEGaoGHv/rJgdpPzA2yw==" saltValue="o09FpnnTPM6LxVt1C3/n7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537</v>
      </c>
      <c r="D34" s="1151"/>
      <c r="E34" s="1152"/>
      <c r="F34" s="32" t="s">
        <v>538</v>
      </c>
      <c r="G34" s="33" t="s">
        <v>539</v>
      </c>
      <c r="H34" s="33" t="s">
        <v>539</v>
      </c>
      <c r="I34" s="33" t="s">
        <v>540</v>
      </c>
      <c r="J34" s="34" t="s">
        <v>541</v>
      </c>
      <c r="K34" s="22"/>
      <c r="L34" s="22"/>
      <c r="M34" s="22"/>
      <c r="N34" s="22"/>
      <c r="O34" s="22"/>
      <c r="P34" s="22"/>
    </row>
    <row r="35" spans="1:16" ht="39" customHeight="1" x14ac:dyDescent="0.2">
      <c r="A35" s="22"/>
      <c r="B35" s="35"/>
      <c r="C35" s="1145" t="s">
        <v>542</v>
      </c>
      <c r="D35" s="1146"/>
      <c r="E35" s="1147"/>
      <c r="F35" s="36">
        <v>9.23</v>
      </c>
      <c r="G35" s="37">
        <v>8.6199999999999992</v>
      </c>
      <c r="H35" s="37">
        <v>8.67</v>
      </c>
      <c r="I35" s="37">
        <v>7.9</v>
      </c>
      <c r="J35" s="38">
        <v>7.26</v>
      </c>
      <c r="K35" s="22"/>
      <c r="L35" s="22"/>
      <c r="M35" s="22"/>
      <c r="N35" s="22"/>
      <c r="O35" s="22"/>
      <c r="P35" s="22"/>
    </row>
    <row r="36" spans="1:16" ht="39" customHeight="1" x14ac:dyDescent="0.2">
      <c r="A36" s="22"/>
      <c r="B36" s="35"/>
      <c r="C36" s="1145" t="s">
        <v>543</v>
      </c>
      <c r="D36" s="1146"/>
      <c r="E36" s="1147"/>
      <c r="F36" s="36">
        <v>4.7699999999999996</v>
      </c>
      <c r="G36" s="37">
        <v>9.74</v>
      </c>
      <c r="H36" s="37">
        <v>13.79</v>
      </c>
      <c r="I36" s="37">
        <v>10.49</v>
      </c>
      <c r="J36" s="38">
        <v>6.01</v>
      </c>
      <c r="K36" s="22"/>
      <c r="L36" s="22"/>
      <c r="M36" s="22"/>
      <c r="N36" s="22"/>
      <c r="O36" s="22"/>
      <c r="P36" s="22"/>
    </row>
    <row r="37" spans="1:16" ht="39" customHeight="1" x14ac:dyDescent="0.2">
      <c r="A37" s="22"/>
      <c r="B37" s="35"/>
      <c r="C37" s="1145" t="s">
        <v>544</v>
      </c>
      <c r="D37" s="1146"/>
      <c r="E37" s="1147"/>
      <c r="F37" s="36">
        <v>3.59</v>
      </c>
      <c r="G37" s="37">
        <v>5.6</v>
      </c>
      <c r="H37" s="37">
        <v>6.42</v>
      </c>
      <c r="I37" s="37">
        <v>5.69</v>
      </c>
      <c r="J37" s="38">
        <v>5.15</v>
      </c>
      <c r="K37" s="22"/>
      <c r="L37" s="22"/>
      <c r="M37" s="22"/>
      <c r="N37" s="22"/>
      <c r="O37" s="22"/>
      <c r="P37" s="22"/>
    </row>
    <row r="38" spans="1:16" ht="39" customHeight="1" x14ac:dyDescent="0.2">
      <c r="A38" s="22"/>
      <c r="B38" s="35"/>
      <c r="C38" s="1145" t="s">
        <v>545</v>
      </c>
      <c r="D38" s="1146"/>
      <c r="E38" s="1147"/>
      <c r="F38" s="36">
        <v>0.9</v>
      </c>
      <c r="G38" s="37">
        <v>1.53</v>
      </c>
      <c r="H38" s="37">
        <v>2.27</v>
      </c>
      <c r="I38" s="37">
        <v>1.72</v>
      </c>
      <c r="J38" s="38">
        <v>1.02</v>
      </c>
      <c r="K38" s="22"/>
      <c r="L38" s="22"/>
      <c r="M38" s="22"/>
      <c r="N38" s="22"/>
      <c r="O38" s="22"/>
      <c r="P38" s="22"/>
    </row>
    <row r="39" spans="1:16" ht="39" customHeight="1" x14ac:dyDescent="0.2">
      <c r="A39" s="22"/>
      <c r="B39" s="35"/>
      <c r="C39" s="1145" t="s">
        <v>546</v>
      </c>
      <c r="D39" s="1146"/>
      <c r="E39" s="1147"/>
      <c r="F39" s="36">
        <v>0.41</v>
      </c>
      <c r="G39" s="37">
        <v>0.55000000000000004</v>
      </c>
      <c r="H39" s="37">
        <v>0.48</v>
      </c>
      <c r="I39" s="37">
        <v>0.6</v>
      </c>
      <c r="J39" s="38">
        <v>0.69</v>
      </c>
      <c r="K39" s="22"/>
      <c r="L39" s="22"/>
      <c r="M39" s="22"/>
      <c r="N39" s="22"/>
      <c r="O39" s="22"/>
      <c r="P39" s="22"/>
    </row>
    <row r="40" spans="1:16" ht="39" customHeight="1" x14ac:dyDescent="0.2">
      <c r="A40" s="22"/>
      <c r="B40" s="35"/>
      <c r="C40" s="1145" t="s">
        <v>547</v>
      </c>
      <c r="D40" s="1146"/>
      <c r="E40" s="1147"/>
      <c r="F40" s="36">
        <v>1.68</v>
      </c>
      <c r="G40" s="37">
        <v>0.68</v>
      </c>
      <c r="H40" s="37">
        <v>0.1</v>
      </c>
      <c r="I40" s="37" t="s">
        <v>548</v>
      </c>
      <c r="J40" s="38">
        <v>0.5</v>
      </c>
      <c r="K40" s="22"/>
      <c r="L40" s="22"/>
      <c r="M40" s="22"/>
      <c r="N40" s="22"/>
      <c r="O40" s="22"/>
      <c r="P40" s="22"/>
    </row>
    <row r="41" spans="1:16" ht="39" customHeight="1" x14ac:dyDescent="0.2">
      <c r="A41" s="22"/>
      <c r="B41" s="35"/>
      <c r="C41" s="1145" t="s">
        <v>549</v>
      </c>
      <c r="D41" s="1146"/>
      <c r="E41" s="1147"/>
      <c r="F41" s="36">
        <v>0</v>
      </c>
      <c r="G41" s="37">
        <v>0</v>
      </c>
      <c r="H41" s="37">
        <v>0</v>
      </c>
      <c r="I41" s="37">
        <v>0.27</v>
      </c>
      <c r="J41" s="38">
        <v>0.31</v>
      </c>
      <c r="K41" s="22"/>
      <c r="L41" s="22"/>
      <c r="M41" s="22"/>
      <c r="N41" s="22"/>
      <c r="O41" s="22"/>
      <c r="P41" s="22"/>
    </row>
    <row r="42" spans="1:16" ht="39" customHeight="1" x14ac:dyDescent="0.2">
      <c r="A42" s="22"/>
      <c r="B42" s="39"/>
      <c r="C42" s="1145" t="s">
        <v>550</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551</v>
      </c>
      <c r="D43" s="1149"/>
      <c r="E43" s="1150"/>
      <c r="F43" s="41">
        <v>0.27</v>
      </c>
      <c r="G43" s="42">
        <v>0.68</v>
      </c>
      <c r="H43" s="42">
        <v>0.18</v>
      </c>
      <c r="I43" s="42">
        <v>0.1</v>
      </c>
      <c r="J43" s="43">
        <v>0.27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LP/l1lxd5xJgsA9vK+wR03vIT1cAYc7Ulp4C10sPbhwI11v6p4Pp2JlHyokdDdk5P/vyXxNABXaa9geX2oAEGA==" saltValue="HxU0aMjDVm5SpBDbnhAl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2493</v>
      </c>
      <c r="L45" s="60">
        <v>2647</v>
      </c>
      <c r="M45" s="60">
        <v>2495</v>
      </c>
      <c r="N45" s="60">
        <v>2449</v>
      </c>
      <c r="O45" s="61">
        <v>2398</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2">
      <c r="A47" s="48"/>
      <c r="B47" s="1155"/>
      <c r="C47" s="1156"/>
      <c r="D47" s="62"/>
      <c r="E47" s="1161" t="s">
        <v>12</v>
      </c>
      <c r="F47" s="1161"/>
      <c r="G47" s="1161"/>
      <c r="H47" s="1161"/>
      <c r="I47" s="1161"/>
      <c r="J47" s="1162"/>
      <c r="K47" s="63">
        <v>1</v>
      </c>
      <c r="L47" s="64">
        <v>1</v>
      </c>
      <c r="M47" s="64">
        <v>1</v>
      </c>
      <c r="N47" s="64">
        <v>1</v>
      </c>
      <c r="O47" s="65">
        <v>1</v>
      </c>
      <c r="P47" s="48"/>
      <c r="Q47" s="48"/>
      <c r="R47" s="48"/>
      <c r="S47" s="48"/>
      <c r="T47" s="48"/>
      <c r="U47" s="48"/>
    </row>
    <row r="48" spans="1:21" ht="30.75" customHeight="1" x14ac:dyDescent="0.2">
      <c r="A48" s="48"/>
      <c r="B48" s="1155"/>
      <c r="C48" s="1156"/>
      <c r="D48" s="62"/>
      <c r="E48" s="1161" t="s">
        <v>13</v>
      </c>
      <c r="F48" s="1161"/>
      <c r="G48" s="1161"/>
      <c r="H48" s="1161"/>
      <c r="I48" s="1161"/>
      <c r="J48" s="1162"/>
      <c r="K48" s="63">
        <v>497</v>
      </c>
      <c r="L48" s="64">
        <v>549</v>
      </c>
      <c r="M48" s="64">
        <v>544</v>
      </c>
      <c r="N48" s="64">
        <v>570</v>
      </c>
      <c r="O48" s="65">
        <v>440</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491</v>
      </c>
      <c r="L49" s="64" t="s">
        <v>491</v>
      </c>
      <c r="M49" s="64">
        <v>49</v>
      </c>
      <c r="N49" s="64">
        <v>53</v>
      </c>
      <c r="O49" s="65">
        <v>60</v>
      </c>
      <c r="P49" s="48"/>
      <c r="Q49" s="48"/>
      <c r="R49" s="48"/>
      <c r="S49" s="48"/>
      <c r="T49" s="48"/>
      <c r="U49" s="48"/>
    </row>
    <row r="50" spans="1:21" ht="30.75" customHeight="1" x14ac:dyDescent="0.2">
      <c r="A50" s="48"/>
      <c r="B50" s="1155"/>
      <c r="C50" s="1156"/>
      <c r="D50" s="62"/>
      <c r="E50" s="1161" t="s">
        <v>15</v>
      </c>
      <c r="F50" s="1161"/>
      <c r="G50" s="1161"/>
      <c r="H50" s="1161"/>
      <c r="I50" s="1161"/>
      <c r="J50" s="1162"/>
      <c r="K50" s="63">
        <v>74</v>
      </c>
      <c r="L50" s="64">
        <v>68</v>
      </c>
      <c r="M50" s="64" t="s">
        <v>491</v>
      </c>
      <c r="N50" s="64" t="s">
        <v>491</v>
      </c>
      <c r="O50" s="65" t="s">
        <v>491</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491</v>
      </c>
      <c r="L51" s="64" t="s">
        <v>491</v>
      </c>
      <c r="M51" s="64" t="s">
        <v>491</v>
      </c>
      <c r="N51" s="64" t="s">
        <v>491</v>
      </c>
      <c r="O51" s="65" t="s">
        <v>491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2050</v>
      </c>
      <c r="L52" s="64">
        <v>2204</v>
      </c>
      <c r="M52" s="64">
        <v>2116</v>
      </c>
      <c r="N52" s="64">
        <v>2073</v>
      </c>
      <c r="O52" s="65">
        <v>2017</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1015</v>
      </c>
      <c r="L53" s="69">
        <v>1061</v>
      </c>
      <c r="M53" s="69">
        <v>973</v>
      </c>
      <c r="N53" s="69">
        <v>1000</v>
      </c>
      <c r="O53" s="70">
        <v>882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552</v>
      </c>
      <c r="L57" s="81" t="s">
        <v>553</v>
      </c>
      <c r="M57" s="81" t="s">
        <v>554</v>
      </c>
      <c r="N57" s="81" t="s">
        <v>555</v>
      </c>
      <c r="O57" s="82" t="s">
        <v>556</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566</v>
      </c>
      <c r="L58" s="84" t="s">
        <v>566</v>
      </c>
      <c r="M58" s="84" t="s">
        <v>566</v>
      </c>
      <c r="N58" s="84" t="s">
        <v>566</v>
      </c>
      <c r="O58" s="85" t="s">
        <v>566</v>
      </c>
    </row>
    <row r="59" spans="1:21" ht="31.5" customHeight="1" x14ac:dyDescent="0.2">
      <c r="B59" s="1171"/>
      <c r="C59" s="1172"/>
      <c r="D59" s="1178" t="s">
        <v>26</v>
      </c>
      <c r="E59" s="1179"/>
      <c r="F59" s="1179"/>
      <c r="G59" s="1179"/>
      <c r="H59" s="1179"/>
      <c r="I59" s="1179"/>
      <c r="J59" s="1180"/>
      <c r="K59" s="86" t="s">
        <v>566</v>
      </c>
      <c r="L59" s="87" t="s">
        <v>566</v>
      </c>
      <c r="M59" s="87" t="s">
        <v>566</v>
      </c>
      <c r="N59" s="87" t="s">
        <v>566</v>
      </c>
      <c r="O59" s="88" t="s">
        <v>566</v>
      </c>
    </row>
    <row r="60" spans="1:21" ht="31.5" customHeight="1" thickBot="1" x14ac:dyDescent="0.25">
      <c r="B60" s="1173"/>
      <c r="C60" s="1174"/>
      <c r="D60" s="1181" t="s">
        <v>27</v>
      </c>
      <c r="E60" s="1182"/>
      <c r="F60" s="1182"/>
      <c r="G60" s="1182"/>
      <c r="H60" s="1182"/>
      <c r="I60" s="1182"/>
      <c r="J60" s="1183"/>
      <c r="K60" s="89">
        <v>9</v>
      </c>
      <c r="L60" s="90">
        <v>10</v>
      </c>
      <c r="M60" s="90">
        <v>11</v>
      </c>
      <c r="N60" s="90">
        <v>12</v>
      </c>
      <c r="O60" s="91">
        <v>13</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row r="70" s="49" customFormat="1" ht="12.6" hidden="1" customHeight="1" x14ac:dyDescent="0.2"/>
  </sheetData>
  <sheetProtection algorithmName="SHA-512" hashValue="RQ+Znwrn6sO/jDrts0p2igCs+vvidVG/5SdrbYMq8cHjIPTJH+gLA6tpaIiarqFShvYbOIb52ElUEG5zEtZ4dg==" saltValue="yiR2qCUMwYtlAom4lCvrv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84" t="s">
        <v>30</v>
      </c>
      <c r="C41" s="1185"/>
      <c r="D41" s="105"/>
      <c r="E41" s="1190" t="s">
        <v>31</v>
      </c>
      <c r="F41" s="1190"/>
      <c r="G41" s="1190"/>
      <c r="H41" s="1191"/>
      <c r="I41" s="343">
        <v>24316</v>
      </c>
      <c r="J41" s="344">
        <v>23423</v>
      </c>
      <c r="K41" s="344">
        <v>22939</v>
      </c>
      <c r="L41" s="344">
        <v>23404</v>
      </c>
      <c r="M41" s="345">
        <v>24433</v>
      </c>
    </row>
    <row r="42" spans="2:13" ht="27.75" customHeight="1" x14ac:dyDescent="0.2">
      <c r="B42" s="1186"/>
      <c r="C42" s="1187"/>
      <c r="D42" s="106"/>
      <c r="E42" s="1192" t="s">
        <v>32</v>
      </c>
      <c r="F42" s="1192"/>
      <c r="G42" s="1192"/>
      <c r="H42" s="1193"/>
      <c r="I42" s="346" t="s">
        <v>491</v>
      </c>
      <c r="J42" s="347" t="s">
        <v>491</v>
      </c>
      <c r="K42" s="347" t="s">
        <v>491</v>
      </c>
      <c r="L42" s="347" t="s">
        <v>491</v>
      </c>
      <c r="M42" s="348" t="s">
        <v>491</v>
      </c>
    </row>
    <row r="43" spans="2:13" ht="27.75" customHeight="1" x14ac:dyDescent="0.2">
      <c r="B43" s="1186"/>
      <c r="C43" s="1187"/>
      <c r="D43" s="106"/>
      <c r="E43" s="1192" t="s">
        <v>33</v>
      </c>
      <c r="F43" s="1192"/>
      <c r="G43" s="1192"/>
      <c r="H43" s="1193"/>
      <c r="I43" s="346">
        <v>5546</v>
      </c>
      <c r="J43" s="347">
        <v>5033</v>
      </c>
      <c r="K43" s="347">
        <v>4625</v>
      </c>
      <c r="L43" s="347">
        <v>4389</v>
      </c>
      <c r="M43" s="348">
        <v>4119</v>
      </c>
    </row>
    <row r="44" spans="2:13" ht="27.75" customHeight="1" x14ac:dyDescent="0.2">
      <c r="B44" s="1186"/>
      <c r="C44" s="1187"/>
      <c r="D44" s="106"/>
      <c r="E44" s="1192" t="s">
        <v>34</v>
      </c>
      <c r="F44" s="1192"/>
      <c r="G44" s="1192"/>
      <c r="H44" s="1193"/>
      <c r="I44" s="346">
        <v>195</v>
      </c>
      <c r="J44" s="347">
        <v>249</v>
      </c>
      <c r="K44" s="347">
        <v>240</v>
      </c>
      <c r="L44" s="347">
        <v>231</v>
      </c>
      <c r="M44" s="348">
        <v>254</v>
      </c>
    </row>
    <row r="45" spans="2:13" ht="27.75" customHeight="1" x14ac:dyDescent="0.2">
      <c r="B45" s="1186"/>
      <c r="C45" s="1187"/>
      <c r="D45" s="106"/>
      <c r="E45" s="1192" t="s">
        <v>35</v>
      </c>
      <c r="F45" s="1192"/>
      <c r="G45" s="1192"/>
      <c r="H45" s="1193"/>
      <c r="I45" s="346">
        <v>3595</v>
      </c>
      <c r="J45" s="347">
        <v>3560</v>
      </c>
      <c r="K45" s="347">
        <v>3439</v>
      </c>
      <c r="L45" s="347">
        <v>3310</v>
      </c>
      <c r="M45" s="348">
        <v>3123</v>
      </c>
    </row>
    <row r="46" spans="2:13" ht="27.75" customHeight="1" x14ac:dyDescent="0.2">
      <c r="B46" s="1186"/>
      <c r="C46" s="1187"/>
      <c r="D46" s="107"/>
      <c r="E46" s="1192" t="s">
        <v>36</v>
      </c>
      <c r="F46" s="1192"/>
      <c r="G46" s="1192"/>
      <c r="H46" s="1193"/>
      <c r="I46" s="346" t="s">
        <v>491</v>
      </c>
      <c r="J46" s="347" t="s">
        <v>491</v>
      </c>
      <c r="K46" s="347" t="s">
        <v>491</v>
      </c>
      <c r="L46" s="347">
        <v>383</v>
      </c>
      <c r="M46" s="348" t="s">
        <v>491</v>
      </c>
    </row>
    <row r="47" spans="2:13" ht="27.75" customHeight="1" x14ac:dyDescent="0.2">
      <c r="B47" s="1186"/>
      <c r="C47" s="1187"/>
      <c r="D47" s="108"/>
      <c r="E47" s="1194" t="s">
        <v>37</v>
      </c>
      <c r="F47" s="1195"/>
      <c r="G47" s="1195"/>
      <c r="H47" s="1196"/>
      <c r="I47" s="346" t="s">
        <v>491</v>
      </c>
      <c r="J47" s="347" t="s">
        <v>491</v>
      </c>
      <c r="K47" s="347" t="s">
        <v>491</v>
      </c>
      <c r="L47" s="347" t="s">
        <v>491</v>
      </c>
      <c r="M47" s="348" t="s">
        <v>491</v>
      </c>
    </row>
    <row r="48" spans="2:13" ht="27.75" customHeight="1" x14ac:dyDescent="0.2">
      <c r="B48" s="1186"/>
      <c r="C48" s="1187"/>
      <c r="D48" s="106"/>
      <c r="E48" s="1192" t="s">
        <v>38</v>
      </c>
      <c r="F48" s="1192"/>
      <c r="G48" s="1192"/>
      <c r="H48" s="1193"/>
      <c r="I48" s="346" t="s">
        <v>491</v>
      </c>
      <c r="J48" s="347" t="s">
        <v>491</v>
      </c>
      <c r="K48" s="347" t="s">
        <v>491</v>
      </c>
      <c r="L48" s="347" t="s">
        <v>491</v>
      </c>
      <c r="M48" s="348" t="s">
        <v>491</v>
      </c>
    </row>
    <row r="49" spans="2:13" ht="27.75" customHeight="1" x14ac:dyDescent="0.2">
      <c r="B49" s="1188"/>
      <c r="C49" s="1189"/>
      <c r="D49" s="106"/>
      <c r="E49" s="1192" t="s">
        <v>39</v>
      </c>
      <c r="F49" s="1192"/>
      <c r="G49" s="1192"/>
      <c r="H49" s="1193"/>
      <c r="I49" s="346" t="s">
        <v>491</v>
      </c>
      <c r="J49" s="347" t="s">
        <v>491</v>
      </c>
      <c r="K49" s="347" t="s">
        <v>491</v>
      </c>
      <c r="L49" s="347" t="s">
        <v>491</v>
      </c>
      <c r="M49" s="348" t="s">
        <v>491</v>
      </c>
    </row>
    <row r="50" spans="2:13" ht="27.75" customHeight="1" x14ac:dyDescent="0.2">
      <c r="B50" s="1197" t="s">
        <v>40</v>
      </c>
      <c r="C50" s="1198"/>
      <c r="D50" s="109"/>
      <c r="E50" s="1192" t="s">
        <v>41</v>
      </c>
      <c r="F50" s="1192"/>
      <c r="G50" s="1192"/>
      <c r="H50" s="1193"/>
      <c r="I50" s="346">
        <v>3361</v>
      </c>
      <c r="J50" s="347">
        <v>4042</v>
      </c>
      <c r="K50" s="347">
        <v>4293</v>
      </c>
      <c r="L50" s="347">
        <v>4327</v>
      </c>
      <c r="M50" s="348">
        <v>4009</v>
      </c>
    </row>
    <row r="51" spans="2:13" ht="27.75" customHeight="1" x14ac:dyDescent="0.2">
      <c r="B51" s="1186"/>
      <c r="C51" s="1187"/>
      <c r="D51" s="106"/>
      <c r="E51" s="1192" t="s">
        <v>42</v>
      </c>
      <c r="F51" s="1192"/>
      <c r="G51" s="1192"/>
      <c r="H51" s="1193"/>
      <c r="I51" s="346">
        <v>96</v>
      </c>
      <c r="J51" s="347">
        <v>64</v>
      </c>
      <c r="K51" s="347">
        <v>44</v>
      </c>
      <c r="L51" s="347">
        <v>34</v>
      </c>
      <c r="M51" s="348">
        <v>32</v>
      </c>
    </row>
    <row r="52" spans="2:13" ht="27.75" customHeight="1" x14ac:dyDescent="0.2">
      <c r="B52" s="1188"/>
      <c r="C52" s="1189"/>
      <c r="D52" s="106"/>
      <c r="E52" s="1192" t="s">
        <v>43</v>
      </c>
      <c r="F52" s="1192"/>
      <c r="G52" s="1192"/>
      <c r="H52" s="1193"/>
      <c r="I52" s="346">
        <v>20272</v>
      </c>
      <c r="J52" s="347">
        <v>20019</v>
      </c>
      <c r="K52" s="347">
        <v>19325</v>
      </c>
      <c r="L52" s="347">
        <v>20106</v>
      </c>
      <c r="M52" s="348">
        <v>20657</v>
      </c>
    </row>
    <row r="53" spans="2:13" ht="27.75" customHeight="1" thickBot="1" x14ac:dyDescent="0.25">
      <c r="B53" s="1199" t="s">
        <v>19</v>
      </c>
      <c r="C53" s="1200"/>
      <c r="D53" s="110"/>
      <c r="E53" s="1201" t="s">
        <v>44</v>
      </c>
      <c r="F53" s="1201"/>
      <c r="G53" s="1201"/>
      <c r="H53" s="1202"/>
      <c r="I53" s="349">
        <v>9923</v>
      </c>
      <c r="J53" s="350">
        <v>8140</v>
      </c>
      <c r="K53" s="350">
        <v>7581</v>
      </c>
      <c r="L53" s="350">
        <v>7249</v>
      </c>
      <c r="M53" s="351">
        <v>7232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nSWwxLuwR8B4sAI3U3KXni7jXiDFXS5KsmElQ2PhcPTv9B3MGuKvHlkLcQHU5cEz74MMdRr61JBthMRDY6G1Yw==" saltValue="vUX3S9hoAPm8d/BDntLl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11" t="s">
        <v>46</v>
      </c>
      <c r="D55" s="1211"/>
      <c r="E55" s="1212"/>
      <c r="F55" s="352">
        <v>2033</v>
      </c>
      <c r="G55" s="352">
        <v>2044</v>
      </c>
      <c r="H55" s="353">
        <v>1833</v>
      </c>
    </row>
    <row r="56" spans="2:8" ht="52.5" customHeight="1" x14ac:dyDescent="0.2">
      <c r="B56" s="122"/>
      <c r="C56" s="1213" t="s">
        <v>47</v>
      </c>
      <c r="D56" s="1213"/>
      <c r="E56" s="1214"/>
      <c r="F56" s="354">
        <v>110</v>
      </c>
      <c r="G56" s="354">
        <v>158</v>
      </c>
      <c r="H56" s="355">
        <v>194</v>
      </c>
    </row>
    <row r="57" spans="2:8" ht="53.25" customHeight="1" x14ac:dyDescent="0.2">
      <c r="B57" s="122"/>
      <c r="C57" s="1215" t="s">
        <v>48</v>
      </c>
      <c r="D57" s="1215"/>
      <c r="E57" s="1216"/>
      <c r="F57" s="356">
        <v>2637</v>
      </c>
      <c r="G57" s="356">
        <v>2454</v>
      </c>
      <c r="H57" s="357">
        <v>2112</v>
      </c>
    </row>
    <row r="58" spans="2:8" ht="45.75" customHeight="1" x14ac:dyDescent="0.2">
      <c r="B58" s="123"/>
      <c r="C58" s="1203" t="s">
        <v>567</v>
      </c>
      <c r="D58" s="1204"/>
      <c r="E58" s="1205"/>
      <c r="F58" s="358">
        <v>1745</v>
      </c>
      <c r="G58" s="358">
        <v>1652</v>
      </c>
      <c r="H58" s="359">
        <v>1516</v>
      </c>
    </row>
    <row r="59" spans="2:8" ht="45.75" customHeight="1" x14ac:dyDescent="0.2">
      <c r="B59" s="123"/>
      <c r="C59" s="1203" t="s">
        <v>568</v>
      </c>
      <c r="D59" s="1204"/>
      <c r="E59" s="1205"/>
      <c r="F59" s="358">
        <v>746</v>
      </c>
      <c r="G59" s="358">
        <v>670</v>
      </c>
      <c r="H59" s="359">
        <v>447</v>
      </c>
    </row>
    <row r="60" spans="2:8" ht="45.75" customHeight="1" x14ac:dyDescent="0.2">
      <c r="B60" s="123"/>
      <c r="C60" s="1203" t="s">
        <v>569</v>
      </c>
      <c r="D60" s="1204"/>
      <c r="E60" s="1205"/>
      <c r="F60" s="358">
        <v>34</v>
      </c>
      <c r="G60" s="358">
        <v>28</v>
      </c>
      <c r="H60" s="359">
        <v>55</v>
      </c>
    </row>
    <row r="61" spans="2:8" ht="45.75" customHeight="1" x14ac:dyDescent="0.2">
      <c r="B61" s="123"/>
      <c r="C61" s="1203" t="s">
        <v>570</v>
      </c>
      <c r="D61" s="1204"/>
      <c r="E61" s="1205"/>
      <c r="F61" s="358">
        <v>59</v>
      </c>
      <c r="G61" s="358">
        <v>57</v>
      </c>
      <c r="H61" s="359">
        <v>42</v>
      </c>
    </row>
    <row r="62" spans="2:8" ht="45.75" customHeight="1" thickBot="1" x14ac:dyDescent="0.25">
      <c r="B62" s="124"/>
      <c r="C62" s="1206" t="s">
        <v>571</v>
      </c>
      <c r="D62" s="1207"/>
      <c r="E62" s="1208"/>
      <c r="F62" s="360">
        <v>15</v>
      </c>
      <c r="G62" s="360">
        <v>7</v>
      </c>
      <c r="H62" s="361">
        <v>12</v>
      </c>
    </row>
    <row r="63" spans="2:8" ht="52.5" customHeight="1" thickBot="1" x14ac:dyDescent="0.25">
      <c r="B63" s="125"/>
      <c r="C63" s="1209" t="s">
        <v>49</v>
      </c>
      <c r="D63" s="1209"/>
      <c r="E63" s="1210"/>
      <c r="F63" s="362">
        <v>4779</v>
      </c>
      <c r="G63" s="362">
        <v>4656</v>
      </c>
      <c r="H63" s="363">
        <v>4139</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h+s5DlLKGG9nlAWTGCmjfl/3fPI6huNARuj6ddHJPLPw61R2Xlm7dygOyoaQXiE8CE/iRVkdH7PSR8lz0lgGkA==" saltValue="tFVDtIFGCyK+4mIM0K4v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79343</v>
      </c>
      <c r="E3" s="144"/>
      <c r="F3" s="145">
        <v>92632</v>
      </c>
      <c r="G3" s="146"/>
      <c r="H3" s="147"/>
    </row>
    <row r="4" spans="1:8" x14ac:dyDescent="0.2">
      <c r="A4" s="148"/>
      <c r="B4" s="149"/>
      <c r="C4" s="150"/>
      <c r="D4" s="151">
        <v>59649</v>
      </c>
      <c r="E4" s="152"/>
      <c r="F4" s="153">
        <v>47978</v>
      </c>
      <c r="G4" s="154"/>
      <c r="H4" s="155"/>
    </row>
    <row r="5" spans="1:8" x14ac:dyDescent="0.2">
      <c r="A5" s="136" t="s">
        <v>523</v>
      </c>
      <c r="B5" s="141"/>
      <c r="C5" s="142"/>
      <c r="D5" s="143">
        <v>50131</v>
      </c>
      <c r="E5" s="144"/>
      <c r="F5" s="145">
        <v>96469</v>
      </c>
      <c r="G5" s="146"/>
      <c r="H5" s="147"/>
    </row>
    <row r="6" spans="1:8" x14ac:dyDescent="0.2">
      <c r="A6" s="148"/>
      <c r="B6" s="149"/>
      <c r="C6" s="150"/>
      <c r="D6" s="151">
        <v>34071</v>
      </c>
      <c r="E6" s="152"/>
      <c r="F6" s="153">
        <v>49775</v>
      </c>
      <c r="G6" s="154"/>
      <c r="H6" s="155"/>
    </row>
    <row r="7" spans="1:8" x14ac:dyDescent="0.2">
      <c r="A7" s="136" t="s">
        <v>524</v>
      </c>
      <c r="B7" s="141"/>
      <c r="C7" s="142"/>
      <c r="D7" s="143">
        <v>61450</v>
      </c>
      <c r="E7" s="144"/>
      <c r="F7" s="145">
        <v>85743</v>
      </c>
      <c r="G7" s="146"/>
      <c r="H7" s="147"/>
    </row>
    <row r="8" spans="1:8" x14ac:dyDescent="0.2">
      <c r="A8" s="148"/>
      <c r="B8" s="149"/>
      <c r="C8" s="150"/>
      <c r="D8" s="151">
        <v>49806</v>
      </c>
      <c r="E8" s="152"/>
      <c r="F8" s="153">
        <v>45231</v>
      </c>
      <c r="G8" s="154"/>
      <c r="H8" s="155"/>
    </row>
    <row r="9" spans="1:8" x14ac:dyDescent="0.2">
      <c r="A9" s="136" t="s">
        <v>525</v>
      </c>
      <c r="B9" s="141"/>
      <c r="C9" s="142"/>
      <c r="D9" s="143">
        <v>94279</v>
      </c>
      <c r="E9" s="144"/>
      <c r="F9" s="145">
        <v>92509</v>
      </c>
      <c r="G9" s="146"/>
      <c r="H9" s="147"/>
    </row>
    <row r="10" spans="1:8" x14ac:dyDescent="0.2">
      <c r="A10" s="148"/>
      <c r="B10" s="149"/>
      <c r="C10" s="150"/>
      <c r="D10" s="151">
        <v>75269</v>
      </c>
      <c r="E10" s="152"/>
      <c r="F10" s="153">
        <v>52274</v>
      </c>
      <c r="G10" s="154"/>
      <c r="H10" s="155"/>
    </row>
    <row r="11" spans="1:8" x14ac:dyDescent="0.2">
      <c r="A11" s="136" t="s">
        <v>526</v>
      </c>
      <c r="B11" s="141"/>
      <c r="C11" s="142"/>
      <c r="D11" s="143">
        <v>134577</v>
      </c>
      <c r="E11" s="144"/>
      <c r="F11" s="145">
        <v>98544</v>
      </c>
      <c r="G11" s="146"/>
      <c r="H11" s="147"/>
    </row>
    <row r="12" spans="1:8" x14ac:dyDescent="0.2">
      <c r="A12" s="148"/>
      <c r="B12" s="149"/>
      <c r="C12" s="156"/>
      <c r="D12" s="151">
        <v>100953</v>
      </c>
      <c r="E12" s="152"/>
      <c r="F12" s="153">
        <v>55816</v>
      </c>
      <c r="G12" s="154"/>
      <c r="H12" s="155"/>
    </row>
    <row r="13" spans="1:8" x14ac:dyDescent="0.2">
      <c r="A13" s="136"/>
      <c r="B13" s="141"/>
      <c r="C13" s="157"/>
      <c r="D13" s="158">
        <v>83956</v>
      </c>
      <c r="E13" s="159"/>
      <c r="F13" s="160">
        <v>93179</v>
      </c>
      <c r="G13" s="161"/>
      <c r="H13" s="147"/>
    </row>
    <row r="14" spans="1:8" x14ac:dyDescent="0.2">
      <c r="A14" s="148"/>
      <c r="B14" s="149"/>
      <c r="C14" s="150"/>
      <c r="D14" s="151">
        <v>63950</v>
      </c>
      <c r="E14" s="152"/>
      <c r="F14" s="153">
        <v>50215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1.17</v>
      </c>
      <c r="C19" s="162">
        <f>ROUND(VALUE(SUBSTITUTE(実質収支比率等に係る経年分析!G$48,"▲","-")),2)</f>
        <v>3.4</v>
      </c>
      <c r="D19" s="162">
        <f>ROUND(VALUE(SUBSTITUTE(実質収支比率等に係る経年分析!H$48,"▲","-")),2)</f>
        <v>4.2</v>
      </c>
      <c r="E19" s="162">
        <f>ROUND(VALUE(SUBSTITUTE(実質収支比率等に係る経年分析!I$48,"▲","-")),2)</f>
        <v>3.6</v>
      </c>
      <c r="F19" s="162">
        <f>ROUND(VALUE(SUBSTITUTE(実質収支比率等に係る経年分析!J$48,"▲","-")),2)</f>
        <v>3.26</v>
      </c>
    </row>
    <row r="20" spans="1:11" x14ac:dyDescent="0.2">
      <c r="A20" s="162" t="s">
        <v>53</v>
      </c>
      <c r="B20" s="162">
        <f>ROUND(VALUE(SUBSTITUTE(実質収支比率等に係る経年分析!F$47,"▲","-")),2)</f>
        <v>15.09</v>
      </c>
      <c r="C20" s="162">
        <f>ROUND(VALUE(SUBSTITUTE(実質収支比率等に係る経年分析!G$47,"▲","-")),2)</f>
        <v>17.5</v>
      </c>
      <c r="D20" s="162">
        <f>ROUND(VALUE(SUBSTITUTE(実質収支比率等に係る経年分析!H$47,"▲","-")),2)</f>
        <v>18.34</v>
      </c>
      <c r="E20" s="162">
        <f>ROUND(VALUE(SUBSTITUTE(実質収支比率等に係る経年分析!I$47,"▲","-")),2)</f>
        <v>18.39</v>
      </c>
      <c r="F20" s="162">
        <f>ROUND(VALUE(SUBSTITUTE(実質収支比率等に係る経年分析!J$47,"▲","-")),2)</f>
        <v>16.23</v>
      </c>
    </row>
    <row r="21" spans="1:11" x14ac:dyDescent="0.2">
      <c r="A21" s="162" t="s">
        <v>54</v>
      </c>
      <c r="B21" s="162">
        <f>IF(ISNUMBER(VALUE(SUBSTITUTE(実質収支比率等に係る経年分析!F$49,"▲","-"))),ROUND(VALUE(SUBSTITUTE(実質収支比率等に係る経年分析!F$49,"▲","-")),2),NA())</f>
        <v>-1.33</v>
      </c>
      <c r="C21" s="162">
        <f>IF(ISNUMBER(VALUE(SUBSTITUTE(実質収支比率等に係る経年分析!G$49,"▲","-"))),ROUND(VALUE(SUBSTITUTE(実質収支比率等に係る経年分析!G$49,"▲","-")),2),NA())</f>
        <v>5.26</v>
      </c>
      <c r="D21" s="162">
        <f>IF(ISNUMBER(VALUE(SUBSTITUTE(実質収支比率等に係る経年分析!H$49,"▲","-"))),ROUND(VALUE(SUBSTITUTE(実質収支比率等に係る経年分析!H$49,"▲","-")),2),NA())</f>
        <v>0.7</v>
      </c>
      <c r="E21" s="162">
        <f>IF(ISNUMBER(VALUE(SUBSTITUTE(実質収支比率等に係る経年分析!I$49,"▲","-"))),ROUND(VALUE(SUBSTITUTE(実質収支比率等に係る経年分析!I$49,"▲","-")),2),NA())</f>
        <v>-0.49</v>
      </c>
      <c r="F21" s="162">
        <f>IF(ISNUMBER(VALUE(SUBSTITUTE(実質収支比率等に係る経年分析!J$49,"▲","-"))),ROUND(VALUE(SUBSTITUTE(実質収支比率等に係る経年分析!J$49,"▲","-")),2),NA())</f>
        <v>-2.16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0.68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0.27</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保養センター事業特別会計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0.27</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0.31</v>
      </c>
    </row>
    <row r="30" spans="1:11" x14ac:dyDescent="0.2">
      <c r="A30" s="163" t="str">
        <f>IF(連結実質赤字比率に係る赤字・黒字の構成分析!C$40="",NA(),連結実質赤字比率に係る赤字・黒字の構成分析!C$40)</f>
        <v>介護老人保健施設事業特別会計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1.68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0.68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v>
      </c>
      <c r="H30" s="163">
        <f>IF(ROUND(VALUE(SUBSTITUTE(連結実質赤字比率に係る赤字・黒字の構成分析!I$40,"▲", "-")), 2) &lt; 0, ABS(ROUND(VALUE(SUBSTITUTE(連結実質赤字比率に係る赤字・黒字の構成分析!I$40,"▲", "-")), 2)), NA())</f>
        <v>0.54</v>
      </c>
      <c r="I30" s="163" t="e">
        <f>IF(ROUND(VALUE(SUBSTITUTE(連結実質赤字比率に係る赤字・黒字の構成分析!I$40,"▲", "-")), 2) &gt;= 0, ABS(ROUND(VALUE(SUBSTITUTE(連結実質赤字比率に係る赤字・黒字の構成分析!I$40,"▲", "-")), 2)), NA())</f>
        <v>#N/A</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0.5</v>
      </c>
    </row>
    <row r="31" spans="1:11" x14ac:dyDescent="0.2">
      <c r="A31" s="163" t="str">
        <f>IF(連結実質赤字比率に係る赤字・黒字の構成分析!C$39="",NA(),連結実質赤字比率に係る赤字・黒字の構成分析!C$39)</f>
        <v>下水道事業特別会計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0.55000000000000004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0.69</v>
      </c>
    </row>
    <row r="32" spans="1:11" x14ac:dyDescent="0.2">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1.53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2.27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1.72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1.02</v>
      </c>
    </row>
    <row r="33" spans="1:16" x14ac:dyDescent="0.2">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3.59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5.6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6.42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5.69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5.15</v>
      </c>
    </row>
    <row r="34" spans="1:16" x14ac:dyDescent="0.2">
      <c r="A34" s="163" t="str">
        <f>IF(連結実質赤字比率に係る赤字・黒字の構成分析!C$36="",NA(),連結実質赤字比率に係る赤字・黒字の構成分析!C$36)</f>
        <v>病院事業特別会計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4.7699999999999996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9.74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13.79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10.49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6.01</v>
      </c>
    </row>
    <row r="35" spans="1:16" x14ac:dyDescent="0.2">
      <c r="A35" s="163" t="str">
        <f>IF(連結実質赤字比率に係る赤字・黒字の構成分析!C$35="",NA(),連結実質赤字比率に係る赤字・黒字の構成分析!C$35)</f>
        <v>水道事業特別会計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9.23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8.6199999999999992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8.67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7.26</v>
      </c>
    </row>
    <row r="36" spans="1:16" x14ac:dyDescent="0.2">
      <c r="A36" s="163" t="str">
        <f>IF(連結実質赤字比率に係る赤字・黒字の構成分析!C$34="",NA(),連結実質赤字比率に係る赤字・黒字の構成分析!C$34)</f>
        <v>住宅新築資金等貸付事業特別会計</v>
      </c>
      <c r="B36" s="163">
        <f>IF(ROUND(VALUE(SUBSTITUTE(連結実質赤字比率に係る赤字・黒字の構成分析!F$34,"▲", "-")), 2) &lt; 0, ABS(ROUND(VALUE(SUBSTITUTE(連結実質赤字比率に係る赤字・黒字の構成分析!F$34,"▲", "-")), 2)), NA())</f>
        <v>2.4300000000000002</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2.2200000000000002</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2.2200000000000002</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2.09</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1.94</v>
      </c>
      <c r="K36" s="163" t="e">
        <f>IF(ROUND(VALUE(SUBSTITUTE(連結実質赤字比率に係る赤字・黒字の構成分析!J$34,"▲", "-")), 2) &gt;= 0, ABS(ROUND(VALUE(SUBSTITUTE(連結実質赤字比率に係る赤字・黒字の構成分析!J$34,"▲", "-")), 2)), NA())</f>
        <v>#N/A</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2050</v>
      </c>
      <c r="E42" s="164"/>
      <c r="F42" s="164"/>
      <c r="G42" s="164">
        <f>'実質公債費比率（分子）の構造'!L$52</f>
        <v>2204</v>
      </c>
      <c r="H42" s="164"/>
      <c r="I42" s="164"/>
      <c r="J42" s="164">
        <f>'実質公債費比率（分子）の構造'!M$52</f>
        <v>2116</v>
      </c>
      <c r="K42" s="164"/>
      <c r="L42" s="164"/>
      <c r="M42" s="164">
        <f>'実質公債費比率（分子）の構造'!N$52</f>
        <v>2073</v>
      </c>
      <c r="N42" s="164"/>
      <c r="O42" s="164"/>
      <c r="P42" s="164">
        <f>'実質公債費比率（分子）の構造'!O$52</f>
        <v>2017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74</v>
      </c>
      <c r="C44" s="164"/>
      <c r="D44" s="164"/>
      <c r="E44" s="164">
        <f>'実質公債費比率（分子）の構造'!L$50</f>
        <v>68</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f>'実質公債費比率（分子）の構造'!M$49</f>
        <v>49</v>
      </c>
      <c r="I45" s="164"/>
      <c r="J45" s="164"/>
      <c r="K45" s="164">
        <f>'実質公債費比率（分子）の構造'!N$49</f>
        <v>53</v>
      </c>
      <c r="L45" s="164"/>
      <c r="M45" s="164"/>
      <c r="N45" s="164">
        <f>'実質公債費比率（分子）の構造'!O$49</f>
        <v>60</v>
      </c>
      <c r="O45" s="164"/>
      <c r="P45" s="164"/>
    </row>
    <row r="46" spans="1:16" x14ac:dyDescent="0.2">
      <c r="A46" s="164" t="s">
        <v>64</v>
      </c>
      <c r="B46" s="164">
        <f>'実質公債費比率（分子）の構造'!K$48</f>
        <v>497</v>
      </c>
      <c r="C46" s="164"/>
      <c r="D46" s="164"/>
      <c r="E46" s="164">
        <f>'実質公債費比率（分子）の構造'!L$48</f>
        <v>549</v>
      </c>
      <c r="F46" s="164"/>
      <c r="G46" s="164"/>
      <c r="H46" s="164">
        <f>'実質公債費比率（分子）の構造'!M$48</f>
        <v>544</v>
      </c>
      <c r="I46" s="164"/>
      <c r="J46" s="164"/>
      <c r="K46" s="164">
        <f>'実質公債費比率（分子）の構造'!N$48</f>
        <v>570</v>
      </c>
      <c r="L46" s="164"/>
      <c r="M46" s="164"/>
      <c r="N46" s="164">
        <f>'実質公債費比率（分子）の構造'!O$48</f>
        <v>440</v>
      </c>
      <c r="O46" s="164"/>
      <c r="P46" s="164"/>
    </row>
    <row r="47" spans="1:16" x14ac:dyDescent="0.2">
      <c r="A47" s="164" t="s">
        <v>12</v>
      </c>
      <c r="B47" s="164">
        <f>'実質公債費比率（分子）の構造'!K$47</f>
        <v>1</v>
      </c>
      <c r="C47" s="164"/>
      <c r="D47" s="164"/>
      <c r="E47" s="164">
        <f>'実質公債費比率（分子）の構造'!L$47</f>
        <v>1</v>
      </c>
      <c r="F47" s="164"/>
      <c r="G47" s="164"/>
      <c r="H47" s="164">
        <f>'実質公債費比率（分子）の構造'!M$47</f>
        <v>1</v>
      </c>
      <c r="I47" s="164"/>
      <c r="J47" s="164"/>
      <c r="K47" s="164">
        <f>'実質公債費比率（分子）の構造'!N$47</f>
        <v>1</v>
      </c>
      <c r="L47" s="164"/>
      <c r="M47" s="164"/>
      <c r="N47" s="164">
        <f>'実質公債費比率（分子）の構造'!O$47</f>
        <v>1</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2493</v>
      </c>
      <c r="C49" s="164"/>
      <c r="D49" s="164"/>
      <c r="E49" s="164">
        <f>'実質公債費比率（分子）の構造'!L$45</f>
        <v>2647</v>
      </c>
      <c r="F49" s="164"/>
      <c r="G49" s="164"/>
      <c r="H49" s="164">
        <f>'実質公債費比率（分子）の構造'!M$45</f>
        <v>2495</v>
      </c>
      <c r="I49" s="164"/>
      <c r="J49" s="164"/>
      <c r="K49" s="164">
        <f>'実質公債費比率（分子）の構造'!N$45</f>
        <v>2449</v>
      </c>
      <c r="L49" s="164"/>
      <c r="M49" s="164"/>
      <c r="N49" s="164">
        <f>'実質公債費比率（分子）の構造'!O$45</f>
        <v>2398</v>
      </c>
      <c r="O49" s="164"/>
      <c r="P49" s="164"/>
    </row>
    <row r="50" spans="1:16" x14ac:dyDescent="0.2">
      <c r="A50" s="164" t="s">
        <v>67</v>
      </c>
      <c r="B50" s="164" t="e">
        <f>NA()</f>
        <v>#N/A</v>
      </c>
      <c r="C50" s="164">
        <f>IF(ISNUMBER('実質公債費比率（分子）の構造'!K$53),'実質公債費比率（分子）の構造'!K$53,NA())</f>
        <v>1015</v>
      </c>
      <c r="D50" s="164" t="e">
        <f>NA()</f>
        <v>#N/A</v>
      </c>
      <c r="E50" s="164" t="e">
        <f>NA()</f>
        <v>#N/A</v>
      </c>
      <c r="F50" s="164">
        <f>IF(ISNUMBER('実質公債費比率（分子）の構造'!L$53),'実質公債費比率（分子）の構造'!L$53,NA())</f>
        <v>1061</v>
      </c>
      <c r="G50" s="164" t="e">
        <f>NA()</f>
        <v>#N/A</v>
      </c>
      <c r="H50" s="164" t="e">
        <f>NA()</f>
        <v>#N/A</v>
      </c>
      <c r="I50" s="164">
        <f>IF(ISNUMBER('実質公債費比率（分子）の構造'!M$53),'実質公債費比率（分子）の構造'!M$53,NA())</f>
        <v>973</v>
      </c>
      <c r="J50" s="164" t="e">
        <f>NA()</f>
        <v>#N/A</v>
      </c>
      <c r="K50" s="164" t="e">
        <f>NA()</f>
        <v>#N/A</v>
      </c>
      <c r="L50" s="164">
        <f>IF(ISNUMBER('実質公債費比率（分子）の構造'!N$53),'実質公債費比率（分子）の構造'!N$53,NA())</f>
        <v>1000</v>
      </c>
      <c r="M50" s="164" t="e">
        <f>NA()</f>
        <v>#N/A</v>
      </c>
      <c r="N50" s="164" t="e">
        <f>NA()</f>
        <v>#N/A</v>
      </c>
      <c r="O50" s="164">
        <f>IF(ISNUMBER('実質公債費比率（分子）の構造'!O$53),'実質公債費比率（分子）の構造'!O$53,NA())</f>
        <v>882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20272</v>
      </c>
      <c r="E56" s="163"/>
      <c r="F56" s="163"/>
      <c r="G56" s="163">
        <f>'将来負担比率（分子）の構造'!J$52</f>
        <v>20019</v>
      </c>
      <c r="H56" s="163"/>
      <c r="I56" s="163"/>
      <c r="J56" s="163">
        <f>'将来負担比率（分子）の構造'!K$52</f>
        <v>19325</v>
      </c>
      <c r="K56" s="163"/>
      <c r="L56" s="163"/>
      <c r="M56" s="163">
        <f>'将来負担比率（分子）の構造'!L$52</f>
        <v>20106</v>
      </c>
      <c r="N56" s="163"/>
      <c r="O56" s="163"/>
      <c r="P56" s="163">
        <f>'将来負担比率（分子）の構造'!M$52</f>
        <v>20657</v>
      </c>
    </row>
    <row r="57" spans="1:16" x14ac:dyDescent="0.2">
      <c r="A57" s="163" t="s">
        <v>42</v>
      </c>
      <c r="B57" s="163"/>
      <c r="C57" s="163"/>
      <c r="D57" s="163">
        <f>'将来負担比率（分子）の構造'!I$51</f>
        <v>96</v>
      </c>
      <c r="E57" s="163"/>
      <c r="F57" s="163"/>
      <c r="G57" s="163">
        <f>'将来負担比率（分子）の構造'!J$51</f>
        <v>64</v>
      </c>
      <c r="H57" s="163"/>
      <c r="I57" s="163"/>
      <c r="J57" s="163">
        <f>'将来負担比率（分子）の構造'!K$51</f>
        <v>44</v>
      </c>
      <c r="K57" s="163"/>
      <c r="L57" s="163"/>
      <c r="M57" s="163">
        <f>'将来負担比率（分子）の構造'!L$51</f>
        <v>34</v>
      </c>
      <c r="N57" s="163"/>
      <c r="O57" s="163"/>
      <c r="P57" s="163">
        <f>'将来負担比率（分子）の構造'!M$51</f>
        <v>32</v>
      </c>
    </row>
    <row r="58" spans="1:16" x14ac:dyDescent="0.2">
      <c r="A58" s="163" t="s">
        <v>41</v>
      </c>
      <c r="B58" s="163"/>
      <c r="C58" s="163"/>
      <c r="D58" s="163">
        <f>'将来負担比率（分子）の構造'!I$50</f>
        <v>3361</v>
      </c>
      <c r="E58" s="163"/>
      <c r="F58" s="163"/>
      <c r="G58" s="163">
        <f>'将来負担比率（分子）の構造'!J$50</f>
        <v>4042</v>
      </c>
      <c r="H58" s="163"/>
      <c r="I58" s="163"/>
      <c r="J58" s="163">
        <f>'将来負担比率（分子）の構造'!K$50</f>
        <v>4293</v>
      </c>
      <c r="K58" s="163"/>
      <c r="L58" s="163"/>
      <c r="M58" s="163">
        <f>'将来負担比率（分子）の構造'!L$50</f>
        <v>4327</v>
      </c>
      <c r="N58" s="163"/>
      <c r="O58" s="163"/>
      <c r="P58" s="163">
        <f>'将来負担比率（分子）の構造'!M$50</f>
        <v>4009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f>'将来負担比率（分子）の構造'!L$46</f>
        <v>383</v>
      </c>
      <c r="L61" s="163"/>
      <c r="M61" s="163"/>
      <c r="N61" s="163" t="str">
        <f>'将来負担比率（分子）の構造'!M$46</f>
        <v>-</v>
      </c>
      <c r="O61" s="163"/>
      <c r="P61" s="163"/>
    </row>
    <row r="62" spans="1:16" x14ac:dyDescent="0.2">
      <c r="A62" s="163" t="s">
        <v>35</v>
      </c>
      <c r="B62" s="163">
        <f>'将来負担比率（分子）の構造'!I$45</f>
        <v>3595</v>
      </c>
      <c r="C62" s="163"/>
      <c r="D62" s="163"/>
      <c r="E62" s="163">
        <f>'将来負担比率（分子）の構造'!J$45</f>
        <v>3560</v>
      </c>
      <c r="F62" s="163"/>
      <c r="G62" s="163"/>
      <c r="H62" s="163">
        <f>'将来負担比率（分子）の構造'!K$45</f>
        <v>3439</v>
      </c>
      <c r="I62" s="163"/>
      <c r="J62" s="163"/>
      <c r="K62" s="163">
        <f>'将来負担比率（分子）の構造'!L$45</f>
        <v>3310</v>
      </c>
      <c r="L62" s="163"/>
      <c r="M62" s="163"/>
      <c r="N62" s="163">
        <f>'将来負担比率（分子）の構造'!M$45</f>
        <v>3123</v>
      </c>
      <c r="O62" s="163"/>
      <c r="P62" s="163"/>
    </row>
    <row r="63" spans="1:16" x14ac:dyDescent="0.2">
      <c r="A63" s="163" t="s">
        <v>34</v>
      </c>
      <c r="B63" s="163">
        <f>'将来負担比率（分子）の構造'!I$44</f>
        <v>195</v>
      </c>
      <c r="C63" s="163"/>
      <c r="D63" s="163"/>
      <c r="E63" s="163">
        <f>'将来負担比率（分子）の構造'!J$44</f>
        <v>249</v>
      </c>
      <c r="F63" s="163"/>
      <c r="G63" s="163"/>
      <c r="H63" s="163">
        <f>'将来負担比率（分子）の構造'!K$44</f>
        <v>240</v>
      </c>
      <c r="I63" s="163"/>
      <c r="J63" s="163"/>
      <c r="K63" s="163">
        <f>'将来負担比率（分子）の構造'!L$44</f>
        <v>231</v>
      </c>
      <c r="L63" s="163"/>
      <c r="M63" s="163"/>
      <c r="N63" s="163">
        <f>'将来負担比率（分子）の構造'!M$44</f>
        <v>254</v>
      </c>
      <c r="O63" s="163"/>
      <c r="P63" s="163"/>
    </row>
    <row r="64" spans="1:16" x14ac:dyDescent="0.2">
      <c r="A64" s="163" t="s">
        <v>33</v>
      </c>
      <c r="B64" s="163">
        <f>'将来負担比率（分子）の構造'!I$43</f>
        <v>5546</v>
      </c>
      <c r="C64" s="163"/>
      <c r="D64" s="163"/>
      <c r="E64" s="163">
        <f>'将来負担比率（分子）の構造'!J$43</f>
        <v>5033</v>
      </c>
      <c r="F64" s="163"/>
      <c r="G64" s="163"/>
      <c r="H64" s="163">
        <f>'将来負担比率（分子）の構造'!K$43</f>
        <v>4625</v>
      </c>
      <c r="I64" s="163"/>
      <c r="J64" s="163"/>
      <c r="K64" s="163">
        <f>'将来負担比率（分子）の構造'!L$43</f>
        <v>4389</v>
      </c>
      <c r="L64" s="163"/>
      <c r="M64" s="163"/>
      <c r="N64" s="163">
        <f>'将来負担比率（分子）の構造'!M$43</f>
        <v>4119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24316</v>
      </c>
      <c r="C66" s="163"/>
      <c r="D66" s="163"/>
      <c r="E66" s="163">
        <f>'将来負担比率（分子）の構造'!J$41</f>
        <v>23423</v>
      </c>
      <c r="F66" s="163"/>
      <c r="G66" s="163"/>
      <c r="H66" s="163">
        <f>'将来負担比率（分子）の構造'!K$41</f>
        <v>22939</v>
      </c>
      <c r="I66" s="163"/>
      <c r="J66" s="163"/>
      <c r="K66" s="163">
        <f>'将来負担比率（分子）の構造'!L$41</f>
        <v>23404</v>
      </c>
      <c r="L66" s="163"/>
      <c r="M66" s="163"/>
      <c r="N66" s="163">
        <f>'将来負担比率（分子）の構造'!M$41</f>
        <v>24433</v>
      </c>
      <c r="O66" s="163"/>
      <c r="P66" s="163"/>
    </row>
    <row r="67" spans="1:16" x14ac:dyDescent="0.2">
      <c r="A67" s="163" t="s">
        <v>71</v>
      </c>
      <c r="B67" s="163" t="e">
        <f>NA()</f>
        <v>#N/A</v>
      </c>
      <c r="C67" s="163">
        <f>IF(ISNUMBER('将来負担比率（分子）の構造'!I$53), IF('将来負担比率（分子）の構造'!I$53 &lt; 0, 0, '将来負担比率（分子）の構造'!I$53), NA())</f>
        <v>9923</v>
      </c>
      <c r="D67" s="163" t="e">
        <f>NA()</f>
        <v>#N/A</v>
      </c>
      <c r="E67" s="163" t="e">
        <f>NA()</f>
        <v>#N/A</v>
      </c>
      <c r="F67" s="163">
        <f>IF(ISNUMBER('将来負担比率（分子）の構造'!J$53), IF('将来負担比率（分子）の構造'!J$53 &lt; 0, 0, '将来負担比率（分子）の構造'!J$53), NA())</f>
        <v>8140</v>
      </c>
      <c r="G67" s="163" t="e">
        <f>NA()</f>
        <v>#N/A</v>
      </c>
      <c r="H67" s="163" t="e">
        <f>NA()</f>
        <v>#N/A</v>
      </c>
      <c r="I67" s="163">
        <f>IF(ISNUMBER('将来負担比率（分子）の構造'!K$53), IF('将来負担比率（分子）の構造'!K$53 &lt; 0, 0, '将来負担比率（分子）の構造'!K$53), NA())</f>
        <v>7581</v>
      </c>
      <c r="J67" s="163" t="e">
        <f>NA()</f>
        <v>#N/A</v>
      </c>
      <c r="K67" s="163" t="e">
        <f>NA()</f>
        <v>#N/A</v>
      </c>
      <c r="L67" s="163">
        <f>IF(ISNUMBER('将来負担比率（分子）の構造'!L$53), IF('将来負担比率（分子）の構造'!L$53 &lt; 0, 0, '将来負担比率（分子）の構造'!L$53), NA())</f>
        <v>7249</v>
      </c>
      <c r="M67" s="163" t="e">
        <f>NA()</f>
        <v>#N/A</v>
      </c>
      <c r="N67" s="163" t="e">
        <f>NA()</f>
        <v>#N/A</v>
      </c>
      <c r="O67" s="163">
        <f>IF(ISNUMBER('将来負担比率（分子）の構造'!M$53), IF('将来負担比率（分子）の構造'!M$53 &lt; 0, 0, '将来負担比率（分子）の構造'!M$53), NA())</f>
        <v>7232</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2033</v>
      </c>
      <c r="C72" s="167">
        <f>基金残高に係る経年分析!G55</f>
        <v>2044</v>
      </c>
      <c r="D72" s="167">
        <f>基金残高に係る経年分析!H55</f>
        <v>1833</v>
      </c>
    </row>
    <row r="73" spans="1:16" x14ac:dyDescent="0.2">
      <c r="A73" s="166" t="s">
        <v>74</v>
      </c>
      <c r="B73" s="167">
        <f>基金残高に係る経年分析!F56</f>
        <v>110</v>
      </c>
      <c r="C73" s="167">
        <f>基金残高に係る経年分析!G56</f>
        <v>158</v>
      </c>
      <c r="D73" s="167">
        <f>基金残高に係る経年分析!H56</f>
        <v>194</v>
      </c>
    </row>
    <row r="74" spans="1:16" x14ac:dyDescent="0.2">
      <c r="A74" s="166" t="s">
        <v>75</v>
      </c>
      <c r="B74" s="167">
        <f>基金残高に係る経年分析!F57</f>
        <v>2637</v>
      </c>
      <c r="C74" s="167">
        <f>基金残高に係る経年分析!G57</f>
        <v>2454</v>
      </c>
      <c r="D74" s="167">
        <f>基金残高に係る経年分析!H57</f>
        <v>2112</v>
      </c>
    </row>
  </sheetData>
  <sheetProtection algorithmName="SHA-512" hashValue="OqjpFjPh+T6unwXDS5uF6d49VTBA/wNhaJgChBdTFBpr4cmNio7HSiKIRKVVAZxWL+yopfODOoUHMv8n+pQCQw==" saltValue="QFN9TSnY8KXuga0lQXH9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2409796</v>
      </c>
      <c r="S5" s="613"/>
      <c r="T5" s="613"/>
      <c r="U5" s="613"/>
      <c r="V5" s="613"/>
      <c r="W5" s="613"/>
      <c r="X5" s="613"/>
      <c r="Y5" s="614"/>
      <c r="Z5" s="615">
        <v>10.5</v>
      </c>
      <c r="AA5" s="615"/>
      <c r="AB5" s="615"/>
      <c r="AC5" s="615"/>
      <c r="AD5" s="616">
        <v>2409796</v>
      </c>
      <c r="AE5" s="616"/>
      <c r="AF5" s="616"/>
      <c r="AG5" s="616"/>
      <c r="AH5" s="616"/>
      <c r="AI5" s="616"/>
      <c r="AJ5" s="616"/>
      <c r="AK5" s="616"/>
      <c r="AL5" s="617">
        <v>21.2</v>
      </c>
      <c r="AM5" s="618"/>
      <c r="AN5" s="618"/>
      <c r="AO5" s="619"/>
      <c r="AP5" s="609" t="s">
        <v>216</v>
      </c>
      <c r="AQ5" s="610"/>
      <c r="AR5" s="610"/>
      <c r="AS5" s="610"/>
      <c r="AT5" s="610"/>
      <c r="AU5" s="610"/>
      <c r="AV5" s="610"/>
      <c r="AW5" s="610"/>
      <c r="AX5" s="610"/>
      <c r="AY5" s="610"/>
      <c r="AZ5" s="610"/>
      <c r="BA5" s="610"/>
      <c r="BB5" s="610"/>
      <c r="BC5" s="610"/>
      <c r="BD5" s="610"/>
      <c r="BE5" s="610"/>
      <c r="BF5" s="611"/>
      <c r="BG5" s="623">
        <v>2409796</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241993</v>
      </c>
      <c r="S6" s="624"/>
      <c r="T6" s="624"/>
      <c r="U6" s="624"/>
      <c r="V6" s="624"/>
      <c r="W6" s="624"/>
      <c r="X6" s="624"/>
      <c r="Y6" s="625"/>
      <c r="Z6" s="626">
        <v>1.1000000000000001</v>
      </c>
      <c r="AA6" s="626"/>
      <c r="AB6" s="626"/>
      <c r="AC6" s="626"/>
      <c r="AD6" s="627">
        <v>241993</v>
      </c>
      <c r="AE6" s="627"/>
      <c r="AF6" s="627"/>
      <c r="AG6" s="627"/>
      <c r="AH6" s="627"/>
      <c r="AI6" s="627"/>
      <c r="AJ6" s="627"/>
      <c r="AK6" s="627"/>
      <c r="AL6" s="628">
        <v>2.1</v>
      </c>
      <c r="AM6" s="629"/>
      <c r="AN6" s="629"/>
      <c r="AO6" s="630"/>
      <c r="AP6" s="620" t="s">
        <v>221</v>
      </c>
      <c r="AQ6" s="621"/>
      <c r="AR6" s="621"/>
      <c r="AS6" s="621"/>
      <c r="AT6" s="621"/>
      <c r="AU6" s="621"/>
      <c r="AV6" s="621"/>
      <c r="AW6" s="621"/>
      <c r="AX6" s="621"/>
      <c r="AY6" s="621"/>
      <c r="AZ6" s="621"/>
      <c r="BA6" s="621"/>
      <c r="BB6" s="621"/>
      <c r="BC6" s="621"/>
      <c r="BD6" s="621"/>
      <c r="BE6" s="621"/>
      <c r="BF6" s="622"/>
      <c r="BG6" s="623">
        <v>2409796</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137823</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137823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1636</v>
      </c>
      <c r="S7" s="624"/>
      <c r="T7" s="624"/>
      <c r="U7" s="624"/>
      <c r="V7" s="624"/>
      <c r="W7" s="624"/>
      <c r="X7" s="624"/>
      <c r="Y7" s="625"/>
      <c r="Z7" s="626">
        <v>0</v>
      </c>
      <c r="AA7" s="626"/>
      <c r="AB7" s="626"/>
      <c r="AC7" s="626"/>
      <c r="AD7" s="627">
        <v>1636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1040540</v>
      </c>
      <c r="BH7" s="624"/>
      <c r="BI7" s="624"/>
      <c r="BJ7" s="624"/>
      <c r="BK7" s="624"/>
      <c r="BL7" s="624"/>
      <c r="BM7" s="624"/>
      <c r="BN7" s="625"/>
      <c r="BO7" s="626">
        <v>43.2</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3049235</v>
      </c>
      <c r="CS7" s="624"/>
      <c r="CT7" s="624"/>
      <c r="CU7" s="624"/>
      <c r="CV7" s="624"/>
      <c r="CW7" s="624"/>
      <c r="CX7" s="624"/>
      <c r="CY7" s="625"/>
      <c r="CZ7" s="626">
        <v>13.5</v>
      </c>
      <c r="DA7" s="626"/>
      <c r="DB7" s="626"/>
      <c r="DC7" s="626"/>
      <c r="DD7" s="632">
        <v>145195</v>
      </c>
      <c r="DE7" s="624"/>
      <c r="DF7" s="624"/>
      <c r="DG7" s="624"/>
      <c r="DH7" s="624"/>
      <c r="DI7" s="624"/>
      <c r="DJ7" s="624"/>
      <c r="DK7" s="624"/>
      <c r="DL7" s="624"/>
      <c r="DM7" s="624"/>
      <c r="DN7" s="624"/>
      <c r="DO7" s="624"/>
      <c r="DP7" s="625"/>
      <c r="DQ7" s="632">
        <v>2158853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47949</v>
      </c>
      <c r="S8" s="624"/>
      <c r="T8" s="624"/>
      <c r="U8" s="624"/>
      <c r="V8" s="624"/>
      <c r="W8" s="624"/>
      <c r="X8" s="624"/>
      <c r="Y8" s="625"/>
      <c r="Z8" s="626">
        <v>0.2</v>
      </c>
      <c r="AA8" s="626"/>
      <c r="AB8" s="626"/>
      <c r="AC8" s="626"/>
      <c r="AD8" s="627">
        <v>47949</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37878</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6821671</v>
      </c>
      <c r="CS8" s="624"/>
      <c r="CT8" s="624"/>
      <c r="CU8" s="624"/>
      <c r="CV8" s="624"/>
      <c r="CW8" s="624"/>
      <c r="CX8" s="624"/>
      <c r="CY8" s="625"/>
      <c r="CZ8" s="626">
        <v>30.2</v>
      </c>
      <c r="DA8" s="626"/>
      <c r="DB8" s="626"/>
      <c r="DC8" s="626"/>
      <c r="DD8" s="632">
        <v>585053</v>
      </c>
      <c r="DE8" s="624"/>
      <c r="DF8" s="624"/>
      <c r="DG8" s="624"/>
      <c r="DH8" s="624"/>
      <c r="DI8" s="624"/>
      <c r="DJ8" s="624"/>
      <c r="DK8" s="624"/>
      <c r="DL8" s="624"/>
      <c r="DM8" s="624"/>
      <c r="DN8" s="624"/>
      <c r="DO8" s="624"/>
      <c r="DP8" s="625"/>
      <c r="DQ8" s="632">
        <v>3794465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62718</v>
      </c>
      <c r="S9" s="624"/>
      <c r="T9" s="624"/>
      <c r="U9" s="624"/>
      <c r="V9" s="624"/>
      <c r="W9" s="624"/>
      <c r="X9" s="624"/>
      <c r="Y9" s="625"/>
      <c r="Z9" s="626">
        <v>0.3</v>
      </c>
      <c r="AA9" s="626"/>
      <c r="AB9" s="626"/>
      <c r="AC9" s="626"/>
      <c r="AD9" s="627">
        <v>62718</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912511</v>
      </c>
      <c r="BH9" s="624"/>
      <c r="BI9" s="624"/>
      <c r="BJ9" s="624"/>
      <c r="BK9" s="624"/>
      <c r="BL9" s="624"/>
      <c r="BM9" s="624"/>
      <c r="BN9" s="625"/>
      <c r="BO9" s="626">
        <v>37.9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2491341</v>
      </c>
      <c r="CS9" s="624"/>
      <c r="CT9" s="624"/>
      <c r="CU9" s="624"/>
      <c r="CV9" s="624"/>
      <c r="CW9" s="624"/>
      <c r="CX9" s="624"/>
      <c r="CY9" s="625"/>
      <c r="CZ9" s="626">
        <v>11</v>
      </c>
      <c r="DA9" s="626"/>
      <c r="DB9" s="626"/>
      <c r="DC9" s="626"/>
      <c r="DD9" s="632">
        <v>397204</v>
      </c>
      <c r="DE9" s="624"/>
      <c r="DF9" s="624"/>
      <c r="DG9" s="624"/>
      <c r="DH9" s="624"/>
      <c r="DI9" s="624"/>
      <c r="DJ9" s="624"/>
      <c r="DK9" s="624"/>
      <c r="DL9" s="624"/>
      <c r="DM9" s="624"/>
      <c r="DN9" s="624"/>
      <c r="DO9" s="624"/>
      <c r="DP9" s="625"/>
      <c r="DQ9" s="632">
        <v>1593041</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50523</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615023</v>
      </c>
      <c r="S11" s="624"/>
      <c r="T11" s="624"/>
      <c r="U11" s="624"/>
      <c r="V11" s="624"/>
      <c r="W11" s="624"/>
      <c r="X11" s="624"/>
      <c r="Y11" s="625"/>
      <c r="Z11" s="628">
        <v>2.7</v>
      </c>
      <c r="AA11" s="629"/>
      <c r="AB11" s="629"/>
      <c r="AC11" s="635"/>
      <c r="AD11" s="632">
        <v>615023</v>
      </c>
      <c r="AE11" s="624"/>
      <c r="AF11" s="624"/>
      <c r="AG11" s="624"/>
      <c r="AH11" s="624"/>
      <c r="AI11" s="624"/>
      <c r="AJ11" s="624"/>
      <c r="AK11" s="625"/>
      <c r="AL11" s="628">
        <v>5.4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39628</v>
      </c>
      <c r="BH11" s="624"/>
      <c r="BI11" s="624"/>
      <c r="BJ11" s="624"/>
      <c r="BK11" s="624"/>
      <c r="BL11" s="624"/>
      <c r="BM11" s="624"/>
      <c r="BN11" s="625"/>
      <c r="BO11" s="626">
        <v>1.6</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653383</v>
      </c>
      <c r="CS11" s="624"/>
      <c r="CT11" s="624"/>
      <c r="CU11" s="624"/>
      <c r="CV11" s="624"/>
      <c r="CW11" s="624"/>
      <c r="CX11" s="624"/>
      <c r="CY11" s="625"/>
      <c r="CZ11" s="626">
        <v>2.9</v>
      </c>
      <c r="DA11" s="626"/>
      <c r="DB11" s="626"/>
      <c r="DC11" s="626"/>
      <c r="DD11" s="632">
        <v>150872</v>
      </c>
      <c r="DE11" s="624"/>
      <c r="DF11" s="624"/>
      <c r="DG11" s="624"/>
      <c r="DH11" s="624"/>
      <c r="DI11" s="624"/>
      <c r="DJ11" s="624"/>
      <c r="DK11" s="624"/>
      <c r="DL11" s="624"/>
      <c r="DM11" s="624"/>
      <c r="DN11" s="624"/>
      <c r="DO11" s="624"/>
      <c r="DP11" s="625"/>
      <c r="DQ11" s="632">
        <v>303032</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58942</v>
      </c>
      <c r="S12" s="624"/>
      <c r="T12" s="624"/>
      <c r="U12" s="624"/>
      <c r="V12" s="624"/>
      <c r="W12" s="624"/>
      <c r="X12" s="624"/>
      <c r="Y12" s="625"/>
      <c r="Z12" s="626">
        <v>0.3</v>
      </c>
      <c r="AA12" s="626"/>
      <c r="AB12" s="626"/>
      <c r="AC12" s="626"/>
      <c r="AD12" s="627">
        <v>58942</v>
      </c>
      <c r="AE12" s="627"/>
      <c r="AF12" s="627"/>
      <c r="AG12" s="627"/>
      <c r="AH12" s="627"/>
      <c r="AI12" s="627"/>
      <c r="AJ12" s="627"/>
      <c r="AK12" s="627"/>
      <c r="AL12" s="628">
        <v>0.5</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1107963</v>
      </c>
      <c r="BH12" s="624"/>
      <c r="BI12" s="624"/>
      <c r="BJ12" s="624"/>
      <c r="BK12" s="624"/>
      <c r="BL12" s="624"/>
      <c r="BM12" s="624"/>
      <c r="BN12" s="625"/>
      <c r="BO12" s="626">
        <v>46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980354</v>
      </c>
      <c r="CS12" s="624"/>
      <c r="CT12" s="624"/>
      <c r="CU12" s="624"/>
      <c r="CV12" s="624"/>
      <c r="CW12" s="624"/>
      <c r="CX12" s="624"/>
      <c r="CY12" s="625"/>
      <c r="CZ12" s="626">
        <v>4.3</v>
      </c>
      <c r="DA12" s="626"/>
      <c r="DB12" s="626"/>
      <c r="DC12" s="626"/>
      <c r="DD12" s="632">
        <v>85434</v>
      </c>
      <c r="DE12" s="624"/>
      <c r="DF12" s="624"/>
      <c r="DG12" s="624"/>
      <c r="DH12" s="624"/>
      <c r="DI12" s="624"/>
      <c r="DJ12" s="624"/>
      <c r="DK12" s="624"/>
      <c r="DL12" s="624"/>
      <c r="DM12" s="624"/>
      <c r="DN12" s="624"/>
      <c r="DO12" s="624"/>
      <c r="DP12" s="625"/>
      <c r="DQ12" s="632">
        <v>269811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1107942</v>
      </c>
      <c r="BH13" s="624"/>
      <c r="BI13" s="624"/>
      <c r="BJ13" s="624"/>
      <c r="BK13" s="624"/>
      <c r="BL13" s="624"/>
      <c r="BM13" s="624"/>
      <c r="BN13" s="625"/>
      <c r="BO13" s="626">
        <v>46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1449575</v>
      </c>
      <c r="CS13" s="624"/>
      <c r="CT13" s="624"/>
      <c r="CU13" s="624"/>
      <c r="CV13" s="624"/>
      <c r="CW13" s="624"/>
      <c r="CX13" s="624"/>
      <c r="CY13" s="625"/>
      <c r="CZ13" s="626">
        <v>6.4</v>
      </c>
      <c r="DA13" s="626"/>
      <c r="DB13" s="626"/>
      <c r="DC13" s="626"/>
      <c r="DD13" s="632">
        <v>522146</v>
      </c>
      <c r="DE13" s="624"/>
      <c r="DF13" s="624"/>
      <c r="DG13" s="624"/>
      <c r="DH13" s="624"/>
      <c r="DI13" s="624"/>
      <c r="DJ13" s="624"/>
      <c r="DK13" s="624"/>
      <c r="DL13" s="624"/>
      <c r="DM13" s="624"/>
      <c r="DN13" s="624"/>
      <c r="DO13" s="624"/>
      <c r="DP13" s="625"/>
      <c r="DQ13" s="632">
        <v>772299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115095</v>
      </c>
      <c r="BH14" s="624"/>
      <c r="BI14" s="624"/>
      <c r="BJ14" s="624"/>
      <c r="BK14" s="624"/>
      <c r="BL14" s="624"/>
      <c r="BM14" s="624"/>
      <c r="BN14" s="625"/>
      <c r="BO14" s="626">
        <v>4.8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1120362</v>
      </c>
      <c r="CS14" s="624"/>
      <c r="CT14" s="624"/>
      <c r="CU14" s="624"/>
      <c r="CV14" s="624"/>
      <c r="CW14" s="624"/>
      <c r="CX14" s="624"/>
      <c r="CY14" s="625"/>
      <c r="CZ14" s="626">
        <v>5</v>
      </c>
      <c r="DA14" s="626"/>
      <c r="DB14" s="626"/>
      <c r="DC14" s="626"/>
      <c r="DD14" s="632">
        <v>11820</v>
      </c>
      <c r="DE14" s="624"/>
      <c r="DF14" s="624"/>
      <c r="DG14" s="624"/>
      <c r="DH14" s="624"/>
      <c r="DI14" s="624"/>
      <c r="DJ14" s="624"/>
      <c r="DK14" s="624"/>
      <c r="DL14" s="624"/>
      <c r="DM14" s="624"/>
      <c r="DN14" s="624"/>
      <c r="DO14" s="624"/>
      <c r="DP14" s="625"/>
      <c r="DQ14" s="632">
        <v>1048376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28973</v>
      </c>
      <c r="S15" s="624"/>
      <c r="T15" s="624"/>
      <c r="U15" s="624"/>
      <c r="V15" s="624"/>
      <c r="W15" s="624"/>
      <c r="X15" s="624"/>
      <c r="Y15" s="625"/>
      <c r="Z15" s="626">
        <v>0.1</v>
      </c>
      <c r="AA15" s="626"/>
      <c r="AB15" s="626"/>
      <c r="AC15" s="626"/>
      <c r="AD15" s="627">
        <v>28973</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146198</v>
      </c>
      <c r="BH15" s="624"/>
      <c r="BI15" s="624"/>
      <c r="BJ15" s="624"/>
      <c r="BK15" s="624"/>
      <c r="BL15" s="624"/>
      <c r="BM15" s="624"/>
      <c r="BN15" s="625"/>
      <c r="BO15" s="626">
        <v>6.1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3257921</v>
      </c>
      <c r="CS15" s="624"/>
      <c r="CT15" s="624"/>
      <c r="CU15" s="624"/>
      <c r="CV15" s="624"/>
      <c r="CW15" s="624"/>
      <c r="CX15" s="624"/>
      <c r="CY15" s="625"/>
      <c r="CZ15" s="626">
        <v>14.4</v>
      </c>
      <c r="DA15" s="626"/>
      <c r="DB15" s="626"/>
      <c r="DC15" s="626"/>
      <c r="DD15" s="632">
        <v>1694680</v>
      </c>
      <c r="DE15" s="624"/>
      <c r="DF15" s="624"/>
      <c r="DG15" s="624"/>
      <c r="DH15" s="624"/>
      <c r="DI15" s="624"/>
      <c r="DJ15" s="624"/>
      <c r="DK15" s="624"/>
      <c r="DL15" s="624"/>
      <c r="DM15" s="624"/>
      <c r="DN15" s="624"/>
      <c r="DO15" s="624"/>
      <c r="DP15" s="625"/>
      <c r="DQ15" s="632">
        <v>1335110</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33034</v>
      </c>
      <c r="S16" s="624"/>
      <c r="T16" s="624"/>
      <c r="U16" s="624"/>
      <c r="V16" s="624"/>
      <c r="W16" s="624"/>
      <c r="X16" s="624"/>
      <c r="Y16" s="625"/>
      <c r="Z16" s="626">
        <v>0.1</v>
      </c>
      <c r="AA16" s="626"/>
      <c r="AB16" s="626"/>
      <c r="AC16" s="626"/>
      <c r="AD16" s="627">
        <v>33034</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262605</v>
      </c>
      <c r="CS16" s="624"/>
      <c r="CT16" s="624"/>
      <c r="CU16" s="624"/>
      <c r="CV16" s="624"/>
      <c r="CW16" s="624"/>
      <c r="CX16" s="624"/>
      <c r="CY16" s="625"/>
      <c r="CZ16" s="626">
        <v>1.2</v>
      </c>
      <c r="DA16" s="626"/>
      <c r="DB16" s="626"/>
      <c r="DC16" s="626"/>
      <c r="DD16" s="632" t="s">
        <v>122</v>
      </c>
      <c r="DE16" s="624"/>
      <c r="DF16" s="624"/>
      <c r="DG16" s="624"/>
      <c r="DH16" s="624"/>
      <c r="DI16" s="624"/>
      <c r="DJ16" s="624"/>
      <c r="DK16" s="624"/>
      <c r="DL16" s="624"/>
      <c r="DM16" s="624"/>
      <c r="DN16" s="624"/>
      <c r="DO16" s="624"/>
      <c r="DP16" s="625"/>
      <c r="DQ16" s="632">
        <v>13705</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113044</v>
      </c>
      <c r="S17" s="624"/>
      <c r="T17" s="624"/>
      <c r="U17" s="624"/>
      <c r="V17" s="624"/>
      <c r="W17" s="624"/>
      <c r="X17" s="624"/>
      <c r="Y17" s="625"/>
      <c r="Z17" s="626">
        <v>0.5</v>
      </c>
      <c r="AA17" s="626"/>
      <c r="AB17" s="626"/>
      <c r="AC17" s="626"/>
      <c r="AD17" s="627">
        <v>113044</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2398218</v>
      </c>
      <c r="CS17" s="624"/>
      <c r="CT17" s="624"/>
      <c r="CU17" s="624"/>
      <c r="CV17" s="624"/>
      <c r="CW17" s="624"/>
      <c r="CX17" s="624"/>
      <c r="CY17" s="625"/>
      <c r="CZ17" s="626">
        <v>10.6</v>
      </c>
      <c r="DA17" s="626"/>
      <c r="DB17" s="626"/>
      <c r="DC17" s="626"/>
      <c r="DD17" s="632" t="s">
        <v>122</v>
      </c>
      <c r="DE17" s="624"/>
      <c r="DF17" s="624"/>
      <c r="DG17" s="624"/>
      <c r="DH17" s="624"/>
      <c r="DI17" s="624"/>
      <c r="DJ17" s="624"/>
      <c r="DK17" s="624"/>
      <c r="DL17" s="624"/>
      <c r="DM17" s="624"/>
      <c r="DN17" s="624"/>
      <c r="DO17" s="624"/>
      <c r="DP17" s="625"/>
      <c r="DQ17" s="632">
        <v>2382476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9663</v>
      </c>
      <c r="S18" s="624"/>
      <c r="T18" s="624"/>
      <c r="U18" s="624"/>
      <c r="V18" s="624"/>
      <c r="W18" s="624"/>
      <c r="X18" s="624"/>
      <c r="Y18" s="625"/>
      <c r="Z18" s="626">
        <v>0</v>
      </c>
      <c r="AA18" s="626"/>
      <c r="AB18" s="626"/>
      <c r="AC18" s="626"/>
      <c r="AD18" s="627">
        <v>9663</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100818</v>
      </c>
      <c r="S19" s="624"/>
      <c r="T19" s="624"/>
      <c r="U19" s="624"/>
      <c r="V19" s="624"/>
      <c r="W19" s="624"/>
      <c r="X19" s="624"/>
      <c r="Y19" s="625"/>
      <c r="Z19" s="626">
        <v>0.4</v>
      </c>
      <c r="AA19" s="626"/>
      <c r="AB19" s="626"/>
      <c r="AC19" s="626"/>
      <c r="AD19" s="627">
        <v>100818</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2563</v>
      </c>
      <c r="S20" s="624"/>
      <c r="T20" s="624"/>
      <c r="U20" s="624"/>
      <c r="V20" s="624"/>
      <c r="W20" s="624"/>
      <c r="X20" s="624"/>
      <c r="Y20" s="625"/>
      <c r="Z20" s="626">
        <v>0</v>
      </c>
      <c r="AA20" s="626"/>
      <c r="AB20" s="626"/>
      <c r="AC20" s="626"/>
      <c r="AD20" s="627">
        <v>2563</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22622488</v>
      </c>
      <c r="CS20" s="624"/>
      <c r="CT20" s="624"/>
      <c r="CU20" s="624"/>
      <c r="CV20" s="624"/>
      <c r="CW20" s="624"/>
      <c r="CX20" s="624"/>
      <c r="CY20" s="625"/>
      <c r="CZ20" s="626">
        <v>100</v>
      </c>
      <c r="DA20" s="626"/>
      <c r="DB20" s="626"/>
      <c r="DC20" s="626"/>
      <c r="DD20" s="632">
        <v>3592404</v>
      </c>
      <c r="DE20" s="624"/>
      <c r="DF20" s="624"/>
      <c r="DG20" s="624"/>
      <c r="DH20" s="624"/>
      <c r="DI20" s="624"/>
      <c r="DJ20" s="624"/>
      <c r="DK20" s="624"/>
      <c r="DL20" s="624"/>
      <c r="DM20" s="624"/>
      <c r="DN20" s="624"/>
      <c r="DO20" s="624"/>
      <c r="DP20" s="625"/>
      <c r="DQ20" s="632">
        <v>13808991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8832674</v>
      </c>
      <c r="S21" s="624"/>
      <c r="T21" s="624"/>
      <c r="U21" s="624"/>
      <c r="V21" s="624"/>
      <c r="W21" s="624"/>
      <c r="X21" s="624"/>
      <c r="Y21" s="625"/>
      <c r="Z21" s="626">
        <v>38.4</v>
      </c>
      <c r="AA21" s="626"/>
      <c r="AB21" s="626"/>
      <c r="AC21" s="626"/>
      <c r="AD21" s="627">
        <v>7727066</v>
      </c>
      <c r="AE21" s="627"/>
      <c r="AF21" s="627"/>
      <c r="AG21" s="627"/>
      <c r="AH21" s="627"/>
      <c r="AI21" s="627"/>
      <c r="AJ21" s="627"/>
      <c r="AK21" s="627"/>
      <c r="AL21" s="628">
        <v>67.8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7727066</v>
      </c>
      <c r="S22" s="624"/>
      <c r="T22" s="624"/>
      <c r="U22" s="624"/>
      <c r="V22" s="624"/>
      <c r="W22" s="624"/>
      <c r="X22" s="624"/>
      <c r="Y22" s="625"/>
      <c r="Z22" s="626">
        <v>33.6</v>
      </c>
      <c r="AA22" s="626"/>
      <c r="AB22" s="626"/>
      <c r="AC22" s="626"/>
      <c r="AD22" s="627">
        <v>7727066</v>
      </c>
      <c r="AE22" s="627"/>
      <c r="AF22" s="627"/>
      <c r="AG22" s="627"/>
      <c r="AH22" s="627"/>
      <c r="AI22" s="627"/>
      <c r="AJ22" s="627"/>
      <c r="AK22" s="627"/>
      <c r="AL22" s="628">
        <v>67.8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1105608</v>
      </c>
      <c r="S23" s="624"/>
      <c r="T23" s="624"/>
      <c r="U23" s="624"/>
      <c r="V23" s="624"/>
      <c r="W23" s="624"/>
      <c r="X23" s="624"/>
      <c r="Y23" s="625"/>
      <c r="Z23" s="626">
        <v>4.8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9209999</v>
      </c>
      <c r="CS24" s="613"/>
      <c r="CT24" s="613"/>
      <c r="CU24" s="613"/>
      <c r="CV24" s="613"/>
      <c r="CW24" s="613"/>
      <c r="CX24" s="613"/>
      <c r="CY24" s="614"/>
      <c r="CZ24" s="617">
        <v>40.700000000000003</v>
      </c>
      <c r="DA24" s="618"/>
      <c r="DB24" s="618"/>
      <c r="DC24" s="634"/>
      <c r="DD24" s="655">
        <v>7039742</v>
      </c>
      <c r="DE24" s="613"/>
      <c r="DF24" s="613"/>
      <c r="DG24" s="613"/>
      <c r="DH24" s="613"/>
      <c r="DI24" s="613"/>
      <c r="DJ24" s="613"/>
      <c r="DK24" s="614"/>
      <c r="DL24" s="655">
        <v>5907635</v>
      </c>
      <c r="DM24" s="613"/>
      <c r="DN24" s="613"/>
      <c r="DO24" s="613"/>
      <c r="DP24" s="613"/>
      <c r="DQ24" s="613"/>
      <c r="DR24" s="613"/>
      <c r="DS24" s="613"/>
      <c r="DT24" s="613"/>
      <c r="DU24" s="613"/>
      <c r="DV24" s="614"/>
      <c r="DW24" s="617">
        <v>51.8</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12445782</v>
      </c>
      <c r="S25" s="624"/>
      <c r="T25" s="624"/>
      <c r="U25" s="624"/>
      <c r="V25" s="624"/>
      <c r="W25" s="624"/>
      <c r="X25" s="624"/>
      <c r="Y25" s="625"/>
      <c r="Z25" s="626">
        <v>54.1</v>
      </c>
      <c r="AA25" s="626"/>
      <c r="AB25" s="626"/>
      <c r="AC25" s="626"/>
      <c r="AD25" s="627">
        <v>11340174</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3631426</v>
      </c>
      <c r="CS25" s="644"/>
      <c r="CT25" s="644"/>
      <c r="CU25" s="644"/>
      <c r="CV25" s="644"/>
      <c r="CW25" s="644"/>
      <c r="CX25" s="644"/>
      <c r="CY25" s="645"/>
      <c r="CZ25" s="628">
        <v>16.100000000000001</v>
      </c>
      <c r="DA25" s="656"/>
      <c r="DB25" s="656"/>
      <c r="DC25" s="658"/>
      <c r="DD25" s="632">
        <v>3341042</v>
      </c>
      <c r="DE25" s="644"/>
      <c r="DF25" s="644"/>
      <c r="DG25" s="644"/>
      <c r="DH25" s="644"/>
      <c r="DI25" s="644"/>
      <c r="DJ25" s="644"/>
      <c r="DK25" s="645"/>
      <c r="DL25" s="632">
        <v>2696990</v>
      </c>
      <c r="DM25" s="644"/>
      <c r="DN25" s="644"/>
      <c r="DO25" s="644"/>
      <c r="DP25" s="644"/>
      <c r="DQ25" s="644"/>
      <c r="DR25" s="644"/>
      <c r="DS25" s="644"/>
      <c r="DT25" s="644"/>
      <c r="DU25" s="644"/>
      <c r="DV25" s="645"/>
      <c r="DW25" s="628">
        <v>23.6</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2446</v>
      </c>
      <c r="S26" s="624"/>
      <c r="T26" s="624"/>
      <c r="U26" s="624"/>
      <c r="V26" s="624"/>
      <c r="W26" s="624"/>
      <c r="X26" s="624"/>
      <c r="Y26" s="625"/>
      <c r="Z26" s="626">
        <v>0</v>
      </c>
      <c r="AA26" s="626"/>
      <c r="AB26" s="626"/>
      <c r="AC26" s="626"/>
      <c r="AD26" s="627">
        <v>2446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2081957</v>
      </c>
      <c r="CS26" s="624"/>
      <c r="CT26" s="624"/>
      <c r="CU26" s="624"/>
      <c r="CV26" s="624"/>
      <c r="CW26" s="624"/>
      <c r="CX26" s="624"/>
      <c r="CY26" s="625"/>
      <c r="CZ26" s="628">
        <v>9.1999999999999993</v>
      </c>
      <c r="DA26" s="656"/>
      <c r="DB26" s="656"/>
      <c r="DC26" s="658"/>
      <c r="DD26" s="632">
        <v>1896471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75510</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2409796</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3180355</v>
      </c>
      <c r="CS27" s="644"/>
      <c r="CT27" s="644"/>
      <c r="CU27" s="644"/>
      <c r="CV27" s="644"/>
      <c r="CW27" s="644"/>
      <c r="CX27" s="644"/>
      <c r="CY27" s="645"/>
      <c r="CZ27" s="628">
        <v>14.1</v>
      </c>
      <c r="DA27" s="656"/>
      <c r="DB27" s="656"/>
      <c r="DC27" s="658"/>
      <c r="DD27" s="632">
        <v>1316224</v>
      </c>
      <c r="DE27" s="644"/>
      <c r="DF27" s="644"/>
      <c r="DG27" s="644"/>
      <c r="DH27" s="644"/>
      <c r="DI27" s="644"/>
      <c r="DJ27" s="644"/>
      <c r="DK27" s="645"/>
      <c r="DL27" s="632">
        <v>828169</v>
      </c>
      <c r="DM27" s="644"/>
      <c r="DN27" s="644"/>
      <c r="DO27" s="644"/>
      <c r="DP27" s="644"/>
      <c r="DQ27" s="644"/>
      <c r="DR27" s="644"/>
      <c r="DS27" s="644"/>
      <c r="DT27" s="644"/>
      <c r="DU27" s="644"/>
      <c r="DV27" s="645"/>
      <c r="DW27" s="628">
        <v>7.3</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199406</v>
      </c>
      <c r="S28" s="624"/>
      <c r="T28" s="624"/>
      <c r="U28" s="624"/>
      <c r="V28" s="624"/>
      <c r="W28" s="624"/>
      <c r="X28" s="624"/>
      <c r="Y28" s="625"/>
      <c r="Z28" s="626">
        <v>0.9</v>
      </c>
      <c r="AA28" s="626"/>
      <c r="AB28" s="626"/>
      <c r="AC28" s="626"/>
      <c r="AD28" s="627">
        <v>25611</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2398218</v>
      </c>
      <c r="CS28" s="624"/>
      <c r="CT28" s="624"/>
      <c r="CU28" s="624"/>
      <c r="CV28" s="624"/>
      <c r="CW28" s="624"/>
      <c r="CX28" s="624"/>
      <c r="CY28" s="625"/>
      <c r="CZ28" s="628">
        <v>10.6</v>
      </c>
      <c r="DA28" s="656"/>
      <c r="DB28" s="656"/>
      <c r="DC28" s="658"/>
      <c r="DD28" s="632">
        <v>2382476</v>
      </c>
      <c r="DE28" s="624"/>
      <c r="DF28" s="624"/>
      <c r="DG28" s="624"/>
      <c r="DH28" s="624"/>
      <c r="DI28" s="624"/>
      <c r="DJ28" s="624"/>
      <c r="DK28" s="625"/>
      <c r="DL28" s="632">
        <v>2382476</v>
      </c>
      <c r="DM28" s="624"/>
      <c r="DN28" s="624"/>
      <c r="DO28" s="624"/>
      <c r="DP28" s="624"/>
      <c r="DQ28" s="624"/>
      <c r="DR28" s="624"/>
      <c r="DS28" s="624"/>
      <c r="DT28" s="624"/>
      <c r="DU28" s="624"/>
      <c r="DV28" s="625"/>
      <c r="DW28" s="628">
        <v>20.9</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82623</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2397624</v>
      </c>
      <c r="CS29" s="644"/>
      <c r="CT29" s="644"/>
      <c r="CU29" s="644"/>
      <c r="CV29" s="644"/>
      <c r="CW29" s="644"/>
      <c r="CX29" s="644"/>
      <c r="CY29" s="645"/>
      <c r="CZ29" s="628">
        <v>10.6</v>
      </c>
      <c r="DA29" s="656"/>
      <c r="DB29" s="656"/>
      <c r="DC29" s="658"/>
      <c r="DD29" s="632">
        <v>2381882</v>
      </c>
      <c r="DE29" s="644"/>
      <c r="DF29" s="644"/>
      <c r="DG29" s="644"/>
      <c r="DH29" s="644"/>
      <c r="DI29" s="644"/>
      <c r="DJ29" s="644"/>
      <c r="DK29" s="645"/>
      <c r="DL29" s="632">
        <v>2381882</v>
      </c>
      <c r="DM29" s="644"/>
      <c r="DN29" s="644"/>
      <c r="DO29" s="644"/>
      <c r="DP29" s="644"/>
      <c r="DQ29" s="644"/>
      <c r="DR29" s="644"/>
      <c r="DS29" s="644"/>
      <c r="DT29" s="644"/>
      <c r="DU29" s="644"/>
      <c r="DV29" s="645"/>
      <c r="DW29" s="628">
        <v>20.9</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2890026</v>
      </c>
      <c r="S30" s="624"/>
      <c r="T30" s="624"/>
      <c r="U30" s="624"/>
      <c r="V30" s="624"/>
      <c r="W30" s="624"/>
      <c r="X30" s="624"/>
      <c r="Y30" s="625"/>
      <c r="Z30" s="626">
        <v>12.6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2301847</v>
      </c>
      <c r="CS30" s="624"/>
      <c r="CT30" s="624"/>
      <c r="CU30" s="624"/>
      <c r="CV30" s="624"/>
      <c r="CW30" s="624"/>
      <c r="CX30" s="624"/>
      <c r="CY30" s="625"/>
      <c r="CZ30" s="628">
        <v>10.199999999999999</v>
      </c>
      <c r="DA30" s="656"/>
      <c r="DB30" s="656"/>
      <c r="DC30" s="658"/>
      <c r="DD30" s="632">
        <v>2286225</v>
      </c>
      <c r="DE30" s="624"/>
      <c r="DF30" s="624"/>
      <c r="DG30" s="624"/>
      <c r="DH30" s="624"/>
      <c r="DI30" s="624"/>
      <c r="DJ30" s="624"/>
      <c r="DK30" s="625"/>
      <c r="DL30" s="632">
        <v>2286225</v>
      </c>
      <c r="DM30" s="624"/>
      <c r="DN30" s="624"/>
      <c r="DO30" s="624"/>
      <c r="DP30" s="624"/>
      <c r="DQ30" s="624"/>
      <c r="DR30" s="624"/>
      <c r="DS30" s="624"/>
      <c r="DT30" s="624"/>
      <c r="DU30" s="624"/>
      <c r="DV30" s="625"/>
      <c r="DW30" s="628">
        <v>20</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98.3</v>
      </c>
      <c r="BH31" s="667"/>
      <c r="BI31" s="667"/>
      <c r="BJ31" s="667"/>
      <c r="BK31" s="667"/>
      <c r="BL31" s="667"/>
      <c r="BM31" s="618">
        <v>96.1</v>
      </c>
      <c r="BN31" s="667"/>
      <c r="BO31" s="667"/>
      <c r="BP31" s="667"/>
      <c r="BQ31" s="668"/>
      <c r="BR31" s="670">
        <v>98.9</v>
      </c>
      <c r="BS31" s="667"/>
      <c r="BT31" s="667"/>
      <c r="BU31" s="667"/>
      <c r="BV31" s="667"/>
      <c r="BW31" s="667"/>
      <c r="BX31" s="618">
        <v>96.8</v>
      </c>
      <c r="BY31" s="667"/>
      <c r="BZ31" s="667"/>
      <c r="CA31" s="667"/>
      <c r="CB31" s="668"/>
      <c r="CD31" s="663"/>
      <c r="CE31" s="664"/>
      <c r="CF31" s="620" t="s">
        <v>300</v>
      </c>
      <c r="CG31" s="621"/>
      <c r="CH31" s="621"/>
      <c r="CI31" s="621"/>
      <c r="CJ31" s="621"/>
      <c r="CK31" s="621"/>
      <c r="CL31" s="621"/>
      <c r="CM31" s="621"/>
      <c r="CN31" s="621"/>
      <c r="CO31" s="621"/>
      <c r="CP31" s="621"/>
      <c r="CQ31" s="622"/>
      <c r="CR31" s="623">
        <v>95777</v>
      </c>
      <c r="CS31" s="644"/>
      <c r="CT31" s="644"/>
      <c r="CU31" s="644"/>
      <c r="CV31" s="644"/>
      <c r="CW31" s="644"/>
      <c r="CX31" s="644"/>
      <c r="CY31" s="645"/>
      <c r="CZ31" s="628">
        <v>0.4</v>
      </c>
      <c r="DA31" s="656"/>
      <c r="DB31" s="656"/>
      <c r="DC31" s="658"/>
      <c r="DD31" s="632">
        <v>95657</v>
      </c>
      <c r="DE31" s="644"/>
      <c r="DF31" s="644"/>
      <c r="DG31" s="644"/>
      <c r="DH31" s="644"/>
      <c r="DI31" s="644"/>
      <c r="DJ31" s="644"/>
      <c r="DK31" s="645"/>
      <c r="DL31" s="632">
        <v>95657</v>
      </c>
      <c r="DM31" s="644"/>
      <c r="DN31" s="644"/>
      <c r="DO31" s="644"/>
      <c r="DP31" s="644"/>
      <c r="DQ31" s="644"/>
      <c r="DR31" s="644"/>
      <c r="DS31" s="644"/>
      <c r="DT31" s="644"/>
      <c r="DU31" s="644"/>
      <c r="DV31" s="645"/>
      <c r="DW31" s="628">
        <v>0.8</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1140205</v>
      </c>
      <c r="S32" s="624"/>
      <c r="T32" s="624"/>
      <c r="U32" s="624"/>
      <c r="V32" s="624"/>
      <c r="W32" s="624"/>
      <c r="X32" s="624"/>
      <c r="Y32" s="625"/>
      <c r="Z32" s="626">
        <v>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97.7</v>
      </c>
      <c r="BH32" s="644"/>
      <c r="BI32" s="644"/>
      <c r="BJ32" s="644"/>
      <c r="BK32" s="644"/>
      <c r="BL32" s="644"/>
      <c r="BM32" s="629">
        <v>96.3</v>
      </c>
      <c r="BN32" s="644"/>
      <c r="BO32" s="644"/>
      <c r="BP32" s="644"/>
      <c r="BQ32" s="669"/>
      <c r="BR32" s="680">
        <v>99.2</v>
      </c>
      <c r="BS32" s="644"/>
      <c r="BT32" s="644"/>
      <c r="BU32" s="644"/>
      <c r="BV32" s="644"/>
      <c r="BW32" s="644"/>
      <c r="BX32" s="629">
        <v>97.8</v>
      </c>
      <c r="BY32" s="644"/>
      <c r="BZ32" s="644"/>
      <c r="CA32" s="644"/>
      <c r="CB32" s="669"/>
      <c r="CD32" s="665"/>
      <c r="CE32" s="666"/>
      <c r="CF32" s="620" t="s">
        <v>304</v>
      </c>
      <c r="CG32" s="621"/>
      <c r="CH32" s="621"/>
      <c r="CI32" s="621"/>
      <c r="CJ32" s="621"/>
      <c r="CK32" s="621"/>
      <c r="CL32" s="621"/>
      <c r="CM32" s="621"/>
      <c r="CN32" s="621"/>
      <c r="CO32" s="621"/>
      <c r="CP32" s="621"/>
      <c r="CQ32" s="622"/>
      <c r="CR32" s="623">
        <v>594</v>
      </c>
      <c r="CS32" s="624"/>
      <c r="CT32" s="624"/>
      <c r="CU32" s="624"/>
      <c r="CV32" s="624"/>
      <c r="CW32" s="624"/>
      <c r="CX32" s="624"/>
      <c r="CY32" s="625"/>
      <c r="CZ32" s="628">
        <v>0</v>
      </c>
      <c r="DA32" s="656"/>
      <c r="DB32" s="656"/>
      <c r="DC32" s="658"/>
      <c r="DD32" s="632">
        <v>594</v>
      </c>
      <c r="DE32" s="624"/>
      <c r="DF32" s="624"/>
      <c r="DG32" s="624"/>
      <c r="DH32" s="624"/>
      <c r="DI32" s="624"/>
      <c r="DJ32" s="624"/>
      <c r="DK32" s="625"/>
      <c r="DL32" s="632">
        <v>594</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34132</v>
      </c>
      <c r="S33" s="624"/>
      <c r="T33" s="624"/>
      <c r="U33" s="624"/>
      <c r="V33" s="624"/>
      <c r="W33" s="624"/>
      <c r="X33" s="624"/>
      <c r="Y33" s="625"/>
      <c r="Z33" s="626">
        <v>0.1</v>
      </c>
      <c r="AA33" s="626"/>
      <c r="AB33" s="626"/>
      <c r="AC33" s="626"/>
      <c r="AD33" s="627">
        <v>6814</v>
      </c>
      <c r="AE33" s="627"/>
      <c r="AF33" s="627"/>
      <c r="AG33" s="627"/>
      <c r="AH33" s="627"/>
      <c r="AI33" s="627"/>
      <c r="AJ33" s="627"/>
      <c r="AK33" s="627"/>
      <c r="AL33" s="628">
        <v>0.1</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98.7</v>
      </c>
      <c r="BH33" s="682"/>
      <c r="BI33" s="682"/>
      <c r="BJ33" s="682"/>
      <c r="BK33" s="682"/>
      <c r="BL33" s="682"/>
      <c r="BM33" s="683">
        <v>95.5</v>
      </c>
      <c r="BN33" s="682"/>
      <c r="BO33" s="682"/>
      <c r="BP33" s="682"/>
      <c r="BQ33" s="684"/>
      <c r="BR33" s="681">
        <v>98.6</v>
      </c>
      <c r="BS33" s="682"/>
      <c r="BT33" s="682"/>
      <c r="BU33" s="682"/>
      <c r="BV33" s="682"/>
      <c r="BW33" s="682"/>
      <c r="BX33" s="683">
        <v>95.6</v>
      </c>
      <c r="BY33" s="682"/>
      <c r="BZ33" s="682"/>
      <c r="CA33" s="682"/>
      <c r="CB33" s="684"/>
      <c r="CD33" s="620" t="s">
        <v>307</v>
      </c>
      <c r="CE33" s="621"/>
      <c r="CF33" s="621"/>
      <c r="CG33" s="621"/>
      <c r="CH33" s="621"/>
      <c r="CI33" s="621"/>
      <c r="CJ33" s="621"/>
      <c r="CK33" s="621"/>
      <c r="CL33" s="621"/>
      <c r="CM33" s="621"/>
      <c r="CN33" s="621"/>
      <c r="CO33" s="621"/>
      <c r="CP33" s="621"/>
      <c r="CQ33" s="622"/>
      <c r="CR33" s="623">
        <v>9557480</v>
      </c>
      <c r="CS33" s="644"/>
      <c r="CT33" s="644"/>
      <c r="CU33" s="644"/>
      <c r="CV33" s="644"/>
      <c r="CW33" s="644"/>
      <c r="CX33" s="644"/>
      <c r="CY33" s="645"/>
      <c r="CZ33" s="628">
        <v>42.2</v>
      </c>
      <c r="DA33" s="656"/>
      <c r="DB33" s="656"/>
      <c r="DC33" s="658"/>
      <c r="DD33" s="632">
        <v>6575905</v>
      </c>
      <c r="DE33" s="644"/>
      <c r="DF33" s="644"/>
      <c r="DG33" s="644"/>
      <c r="DH33" s="644"/>
      <c r="DI33" s="644"/>
      <c r="DJ33" s="644"/>
      <c r="DK33" s="645"/>
      <c r="DL33" s="632">
        <v>4779810</v>
      </c>
      <c r="DM33" s="644"/>
      <c r="DN33" s="644"/>
      <c r="DO33" s="644"/>
      <c r="DP33" s="644"/>
      <c r="DQ33" s="644"/>
      <c r="DR33" s="644"/>
      <c r="DS33" s="644"/>
      <c r="DT33" s="644"/>
      <c r="DU33" s="644"/>
      <c r="DV33" s="645"/>
      <c r="DW33" s="628">
        <v>41.9</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478816</v>
      </c>
      <c r="S34" s="624"/>
      <c r="T34" s="624"/>
      <c r="U34" s="624"/>
      <c r="V34" s="624"/>
      <c r="W34" s="624"/>
      <c r="X34" s="624"/>
      <c r="Y34" s="625"/>
      <c r="Z34" s="626">
        <v>2.1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3430918</v>
      </c>
      <c r="CS34" s="624"/>
      <c r="CT34" s="624"/>
      <c r="CU34" s="624"/>
      <c r="CV34" s="624"/>
      <c r="CW34" s="624"/>
      <c r="CX34" s="624"/>
      <c r="CY34" s="625"/>
      <c r="CZ34" s="628">
        <v>15.2</v>
      </c>
      <c r="DA34" s="656"/>
      <c r="DB34" s="656"/>
      <c r="DC34" s="658"/>
      <c r="DD34" s="632">
        <v>1803297</v>
      </c>
      <c r="DE34" s="624"/>
      <c r="DF34" s="624"/>
      <c r="DG34" s="624"/>
      <c r="DH34" s="624"/>
      <c r="DI34" s="624"/>
      <c r="DJ34" s="624"/>
      <c r="DK34" s="625"/>
      <c r="DL34" s="632">
        <v>1443860</v>
      </c>
      <c r="DM34" s="624"/>
      <c r="DN34" s="624"/>
      <c r="DO34" s="624"/>
      <c r="DP34" s="624"/>
      <c r="DQ34" s="624"/>
      <c r="DR34" s="624"/>
      <c r="DS34" s="624"/>
      <c r="DT34" s="624"/>
      <c r="DU34" s="624"/>
      <c r="DV34" s="625"/>
      <c r="DW34" s="628">
        <v>12.7</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1488997</v>
      </c>
      <c r="S35" s="624"/>
      <c r="T35" s="624"/>
      <c r="U35" s="624"/>
      <c r="V35" s="624"/>
      <c r="W35" s="624"/>
      <c r="X35" s="624"/>
      <c r="Y35" s="625"/>
      <c r="Z35" s="626">
        <v>6.5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130860</v>
      </c>
      <c r="CS35" s="644"/>
      <c r="CT35" s="644"/>
      <c r="CU35" s="644"/>
      <c r="CV35" s="644"/>
      <c r="CW35" s="644"/>
      <c r="CX35" s="644"/>
      <c r="CY35" s="645"/>
      <c r="CZ35" s="628">
        <v>0.6</v>
      </c>
      <c r="DA35" s="656"/>
      <c r="DB35" s="656"/>
      <c r="DC35" s="658"/>
      <c r="DD35" s="632">
        <v>109946</v>
      </c>
      <c r="DE35" s="644"/>
      <c r="DF35" s="644"/>
      <c r="DG35" s="644"/>
      <c r="DH35" s="644"/>
      <c r="DI35" s="644"/>
      <c r="DJ35" s="644"/>
      <c r="DK35" s="645"/>
      <c r="DL35" s="632">
        <v>101206</v>
      </c>
      <c r="DM35" s="644"/>
      <c r="DN35" s="644"/>
      <c r="DO35" s="644"/>
      <c r="DP35" s="644"/>
      <c r="DQ35" s="644"/>
      <c r="DR35" s="644"/>
      <c r="DS35" s="644"/>
      <c r="DT35" s="644"/>
      <c r="DU35" s="644"/>
      <c r="DV35" s="645"/>
      <c r="DW35" s="628">
        <v>0.9</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431551</v>
      </c>
      <c r="S36" s="624"/>
      <c r="T36" s="624"/>
      <c r="U36" s="624"/>
      <c r="V36" s="624"/>
      <c r="W36" s="624"/>
      <c r="X36" s="624"/>
      <c r="Y36" s="625"/>
      <c r="Z36" s="626">
        <v>1.9</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3045882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21299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3110052</v>
      </c>
      <c r="CS36" s="624"/>
      <c r="CT36" s="624"/>
      <c r="CU36" s="624"/>
      <c r="CV36" s="624"/>
      <c r="CW36" s="624"/>
      <c r="CX36" s="624"/>
      <c r="CY36" s="625"/>
      <c r="CZ36" s="628">
        <v>13.7</v>
      </c>
      <c r="DA36" s="656"/>
      <c r="DB36" s="656"/>
      <c r="DC36" s="658"/>
      <c r="DD36" s="632">
        <v>2618201</v>
      </c>
      <c r="DE36" s="624"/>
      <c r="DF36" s="624"/>
      <c r="DG36" s="624"/>
      <c r="DH36" s="624"/>
      <c r="DI36" s="624"/>
      <c r="DJ36" s="624"/>
      <c r="DK36" s="625"/>
      <c r="DL36" s="632">
        <v>1983298</v>
      </c>
      <c r="DM36" s="624"/>
      <c r="DN36" s="624"/>
      <c r="DO36" s="624"/>
      <c r="DP36" s="624"/>
      <c r="DQ36" s="624"/>
      <c r="DR36" s="624"/>
      <c r="DS36" s="624"/>
      <c r="DT36" s="624"/>
      <c r="DU36" s="624"/>
      <c r="DV36" s="625"/>
      <c r="DW36" s="628">
        <v>17.399999999999999</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397251</v>
      </c>
      <c r="S37" s="624"/>
      <c r="T37" s="624"/>
      <c r="U37" s="624"/>
      <c r="V37" s="624"/>
      <c r="W37" s="624"/>
      <c r="X37" s="624"/>
      <c r="Y37" s="625"/>
      <c r="Z37" s="626">
        <v>1.7</v>
      </c>
      <c r="AA37" s="626"/>
      <c r="AB37" s="626"/>
      <c r="AC37" s="626"/>
      <c r="AD37" s="627">
        <v>13828</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562170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21299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1120320</v>
      </c>
      <c r="CS37" s="644"/>
      <c r="CT37" s="644"/>
      <c r="CU37" s="644"/>
      <c r="CV37" s="644"/>
      <c r="CW37" s="644"/>
      <c r="CX37" s="644"/>
      <c r="CY37" s="645"/>
      <c r="CZ37" s="628">
        <v>5</v>
      </c>
      <c r="DA37" s="656"/>
      <c r="DB37" s="656"/>
      <c r="DC37" s="658"/>
      <c r="DD37" s="632">
        <v>1053063</v>
      </c>
      <c r="DE37" s="644"/>
      <c r="DF37" s="644"/>
      <c r="DG37" s="644"/>
      <c r="DH37" s="644"/>
      <c r="DI37" s="644"/>
      <c r="DJ37" s="644"/>
      <c r="DK37" s="645"/>
      <c r="DL37" s="632">
        <v>1007652</v>
      </c>
      <c r="DM37" s="644"/>
      <c r="DN37" s="644"/>
      <c r="DO37" s="644"/>
      <c r="DP37" s="644"/>
      <c r="DQ37" s="644"/>
      <c r="DR37" s="644"/>
      <c r="DS37" s="644"/>
      <c r="DT37" s="644"/>
      <c r="DU37" s="644"/>
      <c r="DV37" s="645"/>
      <c r="DW37" s="628">
        <v>8.8000000000000007</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3331400</v>
      </c>
      <c r="S38" s="624"/>
      <c r="T38" s="624"/>
      <c r="U38" s="624"/>
      <c r="V38" s="624"/>
      <c r="W38" s="624"/>
      <c r="X38" s="624"/>
      <c r="Y38" s="625"/>
      <c r="Z38" s="626">
        <v>14.5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355000</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4198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1583811</v>
      </c>
      <c r="CS38" s="624"/>
      <c r="CT38" s="624"/>
      <c r="CU38" s="624"/>
      <c r="CV38" s="624"/>
      <c r="CW38" s="624"/>
      <c r="CX38" s="624"/>
      <c r="CY38" s="625"/>
      <c r="CZ38" s="628">
        <v>7</v>
      </c>
      <c r="DA38" s="656"/>
      <c r="DB38" s="656"/>
      <c r="DC38" s="658"/>
      <c r="DD38" s="632">
        <v>1273317</v>
      </c>
      <c r="DE38" s="624"/>
      <c r="DF38" s="624"/>
      <c r="DG38" s="624"/>
      <c r="DH38" s="624"/>
      <c r="DI38" s="624"/>
      <c r="DJ38" s="624"/>
      <c r="DK38" s="625"/>
      <c r="DL38" s="632">
        <v>1251446</v>
      </c>
      <c r="DM38" s="624"/>
      <c r="DN38" s="624"/>
      <c r="DO38" s="624"/>
      <c r="DP38" s="624"/>
      <c r="DQ38" s="624"/>
      <c r="DR38" s="624"/>
      <c r="DS38" s="624"/>
      <c r="DT38" s="624"/>
      <c r="DU38" s="624"/>
      <c r="DV38" s="625"/>
      <c r="DW38" s="628">
        <v>11</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278069</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6558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954389</v>
      </c>
      <c r="CS39" s="644"/>
      <c r="CT39" s="644"/>
      <c r="CU39" s="644"/>
      <c r="CV39" s="644"/>
      <c r="CW39" s="644"/>
      <c r="CX39" s="644"/>
      <c r="CY39" s="645"/>
      <c r="CZ39" s="628">
        <v>4.2</v>
      </c>
      <c r="DA39" s="656"/>
      <c r="DB39" s="656"/>
      <c r="DC39" s="658"/>
      <c r="DD39" s="632">
        <v>512892</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24300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250000</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93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347450</v>
      </c>
      <c r="CS40" s="624"/>
      <c r="CT40" s="624"/>
      <c r="CU40" s="624"/>
      <c r="CV40" s="624"/>
      <c r="CW40" s="624"/>
      <c r="CX40" s="624"/>
      <c r="CY40" s="625"/>
      <c r="CZ40" s="628">
        <v>1.5</v>
      </c>
      <c r="DA40" s="656"/>
      <c r="DB40" s="656"/>
      <c r="DC40" s="658"/>
      <c r="DD40" s="632">
        <v>258252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22998145</v>
      </c>
      <c r="S41" s="696"/>
      <c r="T41" s="696"/>
      <c r="U41" s="696"/>
      <c r="V41" s="696"/>
      <c r="W41" s="696"/>
      <c r="X41" s="696"/>
      <c r="Y41" s="700"/>
      <c r="Z41" s="701">
        <v>100</v>
      </c>
      <c r="AA41" s="701"/>
      <c r="AB41" s="701"/>
      <c r="AC41" s="701"/>
      <c r="AD41" s="702">
        <v>11388873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321781</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1278862</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385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3855009</v>
      </c>
      <c r="CS42" s="644"/>
      <c r="CT42" s="644"/>
      <c r="CU42" s="644"/>
      <c r="CV42" s="644"/>
      <c r="CW42" s="644"/>
      <c r="CX42" s="644"/>
      <c r="CY42" s="645"/>
      <c r="CZ42" s="628">
        <v>17</v>
      </c>
      <c r="DA42" s="656"/>
      <c r="DB42" s="656"/>
      <c r="DC42" s="658"/>
      <c r="DD42" s="632">
        <v>193344</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94343</v>
      </c>
      <c r="CS43" s="644"/>
      <c r="CT43" s="644"/>
      <c r="CU43" s="644"/>
      <c r="CV43" s="644"/>
      <c r="CW43" s="644"/>
      <c r="CX43" s="644"/>
      <c r="CY43" s="645"/>
      <c r="CZ43" s="628">
        <v>0.4</v>
      </c>
      <c r="DA43" s="656"/>
      <c r="DB43" s="656"/>
      <c r="DC43" s="658"/>
      <c r="DD43" s="632">
        <v>65581</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3592404</v>
      </c>
      <c r="CS44" s="624"/>
      <c r="CT44" s="624"/>
      <c r="CU44" s="624"/>
      <c r="CV44" s="624"/>
      <c r="CW44" s="624"/>
      <c r="CX44" s="624"/>
      <c r="CY44" s="625"/>
      <c r="CZ44" s="628">
        <v>15.9</v>
      </c>
      <c r="DA44" s="629"/>
      <c r="DB44" s="629"/>
      <c r="DC44" s="635"/>
      <c r="DD44" s="632">
        <v>179639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848050</v>
      </c>
      <c r="CS45" s="644"/>
      <c r="CT45" s="644"/>
      <c r="CU45" s="644"/>
      <c r="CV45" s="644"/>
      <c r="CW45" s="644"/>
      <c r="CX45" s="644"/>
      <c r="CY45" s="645"/>
      <c r="CZ45" s="628">
        <v>3.7</v>
      </c>
      <c r="DA45" s="656"/>
      <c r="DB45" s="656"/>
      <c r="DC45" s="658"/>
      <c r="DD45" s="632">
        <v>40375</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2694835</v>
      </c>
      <c r="CS46" s="624"/>
      <c r="CT46" s="624"/>
      <c r="CU46" s="624"/>
      <c r="CV46" s="624"/>
      <c r="CW46" s="624"/>
      <c r="CX46" s="624"/>
      <c r="CY46" s="625"/>
      <c r="CZ46" s="628">
        <v>11.9</v>
      </c>
      <c r="DA46" s="629"/>
      <c r="DB46" s="629"/>
      <c r="DC46" s="635"/>
      <c r="DD46" s="632">
        <v>138217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262605</v>
      </c>
      <c r="CS47" s="644"/>
      <c r="CT47" s="644"/>
      <c r="CU47" s="644"/>
      <c r="CV47" s="644"/>
      <c r="CW47" s="644"/>
      <c r="CX47" s="644"/>
      <c r="CY47" s="645"/>
      <c r="CZ47" s="628">
        <v>1.2</v>
      </c>
      <c r="DA47" s="656"/>
      <c r="DB47" s="656"/>
      <c r="DC47" s="658"/>
      <c r="DD47" s="632">
        <v>13705</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22622488</v>
      </c>
      <c r="CS49" s="682"/>
      <c r="CT49" s="682"/>
      <c r="CU49" s="682"/>
      <c r="CV49" s="682"/>
      <c r="CW49" s="682"/>
      <c r="CX49" s="682"/>
      <c r="CY49" s="711"/>
      <c r="CZ49" s="703">
        <v>100</v>
      </c>
      <c r="DA49" s="712"/>
      <c r="DB49" s="712"/>
      <c r="DC49" s="713"/>
      <c r="DD49" s="714">
        <v>13808991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7TzE4lDPGaNPRCdDf6GO7P81CAFPifZd/ptdDvFdpa8dWVYRMljeOyxdQ6Oy5y6AcZCneS87l7Gxlmj9z/ig==" saltValue="+t9Ak9ielqHfmvp0wgBBN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23268</v>
      </c>
      <c r="R7" s="753"/>
      <c r="S7" s="753"/>
      <c r="T7" s="753"/>
      <c r="U7" s="753"/>
      <c r="V7" s="753">
        <v>22677</v>
      </c>
      <c r="W7" s="753"/>
      <c r="X7" s="753"/>
      <c r="Y7" s="753"/>
      <c r="Z7" s="753"/>
      <c r="AA7" s="753">
        <v>590</v>
      </c>
      <c r="AB7" s="753"/>
      <c r="AC7" s="753"/>
      <c r="AD7" s="753"/>
      <c r="AE7" s="754"/>
      <c r="AF7" s="755">
        <v>582</v>
      </c>
      <c r="AG7" s="756"/>
      <c r="AH7" s="756"/>
      <c r="AI7" s="756"/>
      <c r="AJ7" s="757"/>
      <c r="AK7" s="758">
        <v>1489</v>
      </c>
      <c r="AL7" s="759"/>
      <c r="AM7" s="759"/>
      <c r="AN7" s="759"/>
      <c r="AO7" s="759"/>
      <c r="AP7" s="759">
        <v>24433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565</v>
      </c>
      <c r="BT7" s="747"/>
      <c r="BU7" s="747"/>
      <c r="BV7" s="747"/>
      <c r="BW7" s="747"/>
      <c r="BX7" s="747"/>
      <c r="BY7" s="747"/>
      <c r="BZ7" s="747"/>
      <c r="CA7" s="747"/>
      <c r="CB7" s="747"/>
      <c r="CC7" s="747"/>
      <c r="CD7" s="747"/>
      <c r="CE7" s="747"/>
      <c r="CF7" s="747"/>
      <c r="CG7" s="762"/>
      <c r="CH7" s="743">
        <v>0</v>
      </c>
      <c r="CI7" s="744"/>
      <c r="CJ7" s="744"/>
      <c r="CK7" s="744"/>
      <c r="CL7" s="745"/>
      <c r="CM7" s="743">
        <v>95</v>
      </c>
      <c r="CN7" s="744"/>
      <c r="CO7" s="744"/>
      <c r="CP7" s="744"/>
      <c r="CQ7" s="745"/>
      <c r="CR7" s="743">
        <v>5</v>
      </c>
      <c r="CS7" s="744"/>
      <c r="CT7" s="744"/>
      <c r="CU7" s="744"/>
      <c r="CV7" s="745"/>
      <c r="CW7" s="743" t="s">
        <v>491</v>
      </c>
      <c r="CX7" s="744"/>
      <c r="CY7" s="744"/>
      <c r="CZ7" s="744"/>
      <c r="DA7" s="745"/>
      <c r="DB7" s="743" t="s">
        <v>491</v>
      </c>
      <c r="DC7" s="744"/>
      <c r="DD7" s="744"/>
      <c r="DE7" s="744"/>
      <c r="DF7" s="745"/>
      <c r="DG7" s="743" t="s">
        <v>491</v>
      </c>
      <c r="DH7" s="744"/>
      <c r="DI7" s="744"/>
      <c r="DJ7" s="744"/>
      <c r="DK7" s="745"/>
      <c r="DL7" s="743" t="s">
        <v>491</v>
      </c>
      <c r="DM7" s="744"/>
      <c r="DN7" s="744"/>
      <c r="DO7" s="744"/>
      <c r="DP7" s="745"/>
      <c r="DQ7" s="743" t="s">
        <v>491</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19</v>
      </c>
      <c r="R8" s="784"/>
      <c r="S8" s="784"/>
      <c r="T8" s="784"/>
      <c r="U8" s="784"/>
      <c r="V8" s="784">
        <v>239</v>
      </c>
      <c r="W8" s="784"/>
      <c r="X8" s="784"/>
      <c r="Y8" s="784"/>
      <c r="Z8" s="784"/>
      <c r="AA8" s="784">
        <v>-220</v>
      </c>
      <c r="AB8" s="784"/>
      <c r="AC8" s="784"/>
      <c r="AD8" s="784"/>
      <c r="AE8" s="785"/>
      <c r="AF8" s="786">
        <v>-220</v>
      </c>
      <c r="AG8" s="787"/>
      <c r="AH8" s="787"/>
      <c r="AI8" s="787"/>
      <c r="AJ8" s="788"/>
      <c r="AK8" s="769">
        <v>6</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20</v>
      </c>
      <c r="R9" s="784"/>
      <c r="S9" s="784"/>
      <c r="T9" s="784"/>
      <c r="U9" s="784"/>
      <c r="V9" s="784">
        <v>15</v>
      </c>
      <c r="W9" s="784"/>
      <c r="X9" s="784"/>
      <c r="Y9" s="784"/>
      <c r="Z9" s="784"/>
      <c r="AA9" s="784">
        <v>5</v>
      </c>
      <c r="AB9" s="784"/>
      <c r="AC9" s="784"/>
      <c r="AD9" s="784"/>
      <c r="AE9" s="785"/>
      <c r="AF9" s="786">
        <v>5</v>
      </c>
      <c r="AG9" s="787"/>
      <c r="AH9" s="787"/>
      <c r="AI9" s="787"/>
      <c r="AJ9" s="788"/>
      <c r="AK9" s="769" t="s">
        <v>491</v>
      </c>
      <c r="AL9" s="770"/>
      <c r="AM9" s="770"/>
      <c r="AN9" s="770"/>
      <c r="AO9" s="770"/>
      <c r="AP9" s="770" t="s">
        <v>491</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23301</v>
      </c>
      <c r="R23" s="793"/>
      <c r="S23" s="793"/>
      <c r="T23" s="793"/>
      <c r="U23" s="793"/>
      <c r="V23" s="793">
        <v>22925</v>
      </c>
      <c r="W23" s="793"/>
      <c r="X23" s="793"/>
      <c r="Y23" s="793"/>
      <c r="Z23" s="793"/>
      <c r="AA23" s="793">
        <v>376</v>
      </c>
      <c r="AB23" s="793"/>
      <c r="AC23" s="793"/>
      <c r="AD23" s="793"/>
      <c r="AE23" s="794"/>
      <c r="AF23" s="795">
        <v>368</v>
      </c>
      <c r="AG23" s="793"/>
      <c r="AH23" s="793"/>
      <c r="AI23" s="793"/>
      <c r="AJ23" s="796"/>
      <c r="AK23" s="797"/>
      <c r="AL23" s="798"/>
      <c r="AM23" s="798"/>
      <c r="AN23" s="798"/>
      <c r="AO23" s="798"/>
      <c r="AP23" s="793">
        <v>24333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3561</v>
      </c>
      <c r="R28" s="823"/>
      <c r="S28" s="823"/>
      <c r="T28" s="823"/>
      <c r="U28" s="823"/>
      <c r="V28" s="823">
        <v>3537</v>
      </c>
      <c r="W28" s="823"/>
      <c r="X28" s="823"/>
      <c r="Y28" s="823"/>
      <c r="Z28" s="823"/>
      <c r="AA28" s="823">
        <v>24</v>
      </c>
      <c r="AB28" s="823"/>
      <c r="AC28" s="823"/>
      <c r="AD28" s="823"/>
      <c r="AE28" s="824"/>
      <c r="AF28" s="825">
        <v>24</v>
      </c>
      <c r="AG28" s="823"/>
      <c r="AH28" s="823"/>
      <c r="AI28" s="823"/>
      <c r="AJ28" s="826"/>
      <c r="AK28" s="827">
        <v>331</v>
      </c>
      <c r="AL28" s="828"/>
      <c r="AM28" s="828"/>
      <c r="AN28" s="828"/>
      <c r="AO28" s="828"/>
      <c r="AP28" s="828">
        <v>0</v>
      </c>
      <c r="AQ28" s="828"/>
      <c r="AR28" s="828"/>
      <c r="AS28" s="828"/>
      <c r="AT28" s="828"/>
      <c r="AU28" s="828">
        <v>0</v>
      </c>
      <c r="AV28" s="828"/>
      <c r="AW28" s="828"/>
      <c r="AX28" s="828"/>
      <c r="AY28" s="828"/>
      <c r="AZ28" s="829" t="s">
        <v>491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4203</v>
      </c>
      <c r="R29" s="784"/>
      <c r="S29" s="784"/>
      <c r="T29" s="784"/>
      <c r="U29" s="784"/>
      <c r="V29" s="784">
        <v>4088</v>
      </c>
      <c r="W29" s="784"/>
      <c r="X29" s="784"/>
      <c r="Y29" s="784"/>
      <c r="Z29" s="784"/>
      <c r="AA29" s="784">
        <v>116</v>
      </c>
      <c r="AB29" s="784"/>
      <c r="AC29" s="784"/>
      <c r="AD29" s="784"/>
      <c r="AE29" s="785"/>
      <c r="AF29" s="786">
        <v>116</v>
      </c>
      <c r="AG29" s="787"/>
      <c r="AH29" s="787"/>
      <c r="AI29" s="787"/>
      <c r="AJ29" s="788"/>
      <c r="AK29" s="834">
        <v>565</v>
      </c>
      <c r="AL29" s="830"/>
      <c r="AM29" s="830"/>
      <c r="AN29" s="830"/>
      <c r="AO29" s="830"/>
      <c r="AP29" s="830" t="s">
        <v>491</v>
      </c>
      <c r="AQ29" s="830"/>
      <c r="AR29" s="830"/>
      <c r="AS29" s="830"/>
      <c r="AT29" s="830"/>
      <c r="AU29" s="830" t="s">
        <v>491</v>
      </c>
      <c r="AV29" s="830"/>
      <c r="AW29" s="830"/>
      <c r="AX29" s="830"/>
      <c r="AY29" s="830"/>
      <c r="AZ29" s="831" t="s">
        <v>491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697</v>
      </c>
      <c r="R30" s="784"/>
      <c r="S30" s="784"/>
      <c r="T30" s="784"/>
      <c r="U30" s="784"/>
      <c r="V30" s="784">
        <v>695</v>
      </c>
      <c r="W30" s="784"/>
      <c r="X30" s="784"/>
      <c r="Y30" s="784"/>
      <c r="Z30" s="784"/>
      <c r="AA30" s="784">
        <v>2</v>
      </c>
      <c r="AB30" s="784"/>
      <c r="AC30" s="784"/>
      <c r="AD30" s="784"/>
      <c r="AE30" s="785"/>
      <c r="AF30" s="786">
        <v>2</v>
      </c>
      <c r="AG30" s="787"/>
      <c r="AH30" s="787"/>
      <c r="AI30" s="787"/>
      <c r="AJ30" s="788"/>
      <c r="AK30" s="834">
        <v>163</v>
      </c>
      <c r="AL30" s="830"/>
      <c r="AM30" s="830"/>
      <c r="AN30" s="830"/>
      <c r="AO30" s="830"/>
      <c r="AP30" s="830" t="s">
        <v>491</v>
      </c>
      <c r="AQ30" s="830"/>
      <c r="AR30" s="830"/>
      <c r="AS30" s="830"/>
      <c r="AT30" s="830"/>
      <c r="AU30" s="830" t="s">
        <v>491</v>
      </c>
      <c r="AV30" s="830"/>
      <c r="AW30" s="830"/>
      <c r="AX30" s="830"/>
      <c r="AY30" s="830"/>
      <c r="AZ30" s="831" t="s">
        <v>491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23</v>
      </c>
      <c r="R31" s="784"/>
      <c r="S31" s="784"/>
      <c r="T31" s="784"/>
      <c r="U31" s="784"/>
      <c r="V31" s="784">
        <v>44</v>
      </c>
      <c r="W31" s="784"/>
      <c r="X31" s="784"/>
      <c r="Y31" s="784"/>
      <c r="Z31" s="784"/>
      <c r="AA31" s="784">
        <v>-20</v>
      </c>
      <c r="AB31" s="784"/>
      <c r="AC31" s="784"/>
      <c r="AD31" s="784"/>
      <c r="AE31" s="785"/>
      <c r="AF31" s="786">
        <v>36</v>
      </c>
      <c r="AG31" s="787"/>
      <c r="AH31" s="787"/>
      <c r="AI31" s="787"/>
      <c r="AJ31" s="788"/>
      <c r="AK31" s="834">
        <v>0</v>
      </c>
      <c r="AL31" s="830"/>
      <c r="AM31" s="830"/>
      <c r="AN31" s="830"/>
      <c r="AO31" s="830"/>
      <c r="AP31" s="830" t="s">
        <v>491</v>
      </c>
      <c r="AQ31" s="830"/>
      <c r="AR31" s="830"/>
      <c r="AS31" s="830"/>
      <c r="AT31" s="830"/>
      <c r="AU31" s="830" t="s">
        <v>491</v>
      </c>
      <c r="AV31" s="830"/>
      <c r="AW31" s="830"/>
      <c r="AX31" s="830"/>
      <c r="AY31" s="830"/>
      <c r="AZ31" s="831" t="s">
        <v>491</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3933</v>
      </c>
      <c r="R32" s="784"/>
      <c r="S32" s="784"/>
      <c r="T32" s="784"/>
      <c r="U32" s="784"/>
      <c r="V32" s="784">
        <v>4466</v>
      </c>
      <c r="W32" s="784"/>
      <c r="X32" s="784"/>
      <c r="Y32" s="784"/>
      <c r="Z32" s="784"/>
      <c r="AA32" s="784">
        <v>-532</v>
      </c>
      <c r="AB32" s="784"/>
      <c r="AC32" s="784"/>
      <c r="AD32" s="784"/>
      <c r="AE32" s="785"/>
      <c r="AF32" s="786">
        <v>679</v>
      </c>
      <c r="AG32" s="787"/>
      <c r="AH32" s="787"/>
      <c r="AI32" s="787"/>
      <c r="AJ32" s="788"/>
      <c r="AK32" s="834">
        <v>382</v>
      </c>
      <c r="AL32" s="830"/>
      <c r="AM32" s="830"/>
      <c r="AN32" s="830"/>
      <c r="AO32" s="830"/>
      <c r="AP32" s="830">
        <v>2176</v>
      </c>
      <c r="AQ32" s="830"/>
      <c r="AR32" s="830"/>
      <c r="AS32" s="830"/>
      <c r="AT32" s="830"/>
      <c r="AU32" s="830">
        <v>1123</v>
      </c>
      <c r="AV32" s="830"/>
      <c r="AW32" s="830"/>
      <c r="AX32" s="830"/>
      <c r="AY32" s="830"/>
      <c r="AZ32" s="831" t="s">
        <v>491</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396</v>
      </c>
      <c r="C33" s="781"/>
      <c r="D33" s="781"/>
      <c r="E33" s="781"/>
      <c r="F33" s="781"/>
      <c r="G33" s="781"/>
      <c r="H33" s="781"/>
      <c r="I33" s="781"/>
      <c r="J33" s="781"/>
      <c r="K33" s="781"/>
      <c r="L33" s="781"/>
      <c r="M33" s="781"/>
      <c r="N33" s="781"/>
      <c r="O33" s="781"/>
      <c r="P33" s="782"/>
      <c r="Q33" s="783">
        <v>455</v>
      </c>
      <c r="R33" s="784"/>
      <c r="S33" s="784"/>
      <c r="T33" s="784"/>
      <c r="U33" s="784"/>
      <c r="V33" s="784">
        <v>540</v>
      </c>
      <c r="W33" s="784"/>
      <c r="X33" s="784"/>
      <c r="Y33" s="784"/>
      <c r="Z33" s="784"/>
      <c r="AA33" s="784">
        <v>-86</v>
      </c>
      <c r="AB33" s="784"/>
      <c r="AC33" s="784"/>
      <c r="AD33" s="784"/>
      <c r="AE33" s="785"/>
      <c r="AF33" s="786">
        <v>57</v>
      </c>
      <c r="AG33" s="787"/>
      <c r="AH33" s="787"/>
      <c r="AI33" s="787"/>
      <c r="AJ33" s="788"/>
      <c r="AK33" s="834">
        <v>20</v>
      </c>
      <c r="AL33" s="830"/>
      <c r="AM33" s="830"/>
      <c r="AN33" s="830"/>
      <c r="AO33" s="830"/>
      <c r="AP33" s="830">
        <v>298</v>
      </c>
      <c r="AQ33" s="830"/>
      <c r="AR33" s="830"/>
      <c r="AS33" s="830"/>
      <c r="AT33" s="830"/>
      <c r="AU33" s="830">
        <v>4</v>
      </c>
      <c r="AV33" s="830"/>
      <c r="AW33" s="830"/>
      <c r="AX33" s="830"/>
      <c r="AY33" s="830"/>
      <c r="AZ33" s="831" t="s">
        <v>491</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397</v>
      </c>
      <c r="C34" s="781"/>
      <c r="D34" s="781"/>
      <c r="E34" s="781"/>
      <c r="F34" s="781"/>
      <c r="G34" s="781"/>
      <c r="H34" s="781"/>
      <c r="I34" s="781"/>
      <c r="J34" s="781"/>
      <c r="K34" s="781"/>
      <c r="L34" s="781"/>
      <c r="M34" s="781"/>
      <c r="N34" s="781"/>
      <c r="O34" s="781"/>
      <c r="P34" s="782"/>
      <c r="Q34" s="783">
        <v>1062</v>
      </c>
      <c r="R34" s="784"/>
      <c r="S34" s="784"/>
      <c r="T34" s="784"/>
      <c r="U34" s="784"/>
      <c r="V34" s="784">
        <v>1075</v>
      </c>
      <c r="W34" s="784"/>
      <c r="X34" s="784"/>
      <c r="Y34" s="784"/>
      <c r="Z34" s="784"/>
      <c r="AA34" s="784">
        <v>-12</v>
      </c>
      <c r="AB34" s="784"/>
      <c r="AC34" s="784"/>
      <c r="AD34" s="784"/>
      <c r="AE34" s="785"/>
      <c r="AF34" s="786">
        <v>820</v>
      </c>
      <c r="AG34" s="787"/>
      <c r="AH34" s="787"/>
      <c r="AI34" s="787"/>
      <c r="AJ34" s="788"/>
      <c r="AK34" s="834">
        <v>168</v>
      </c>
      <c r="AL34" s="830"/>
      <c r="AM34" s="830"/>
      <c r="AN34" s="830"/>
      <c r="AO34" s="830"/>
      <c r="AP34" s="830">
        <v>2701</v>
      </c>
      <c r="AQ34" s="830"/>
      <c r="AR34" s="830"/>
      <c r="AS34" s="830"/>
      <c r="AT34" s="830"/>
      <c r="AU34" s="830">
        <v>1353</v>
      </c>
      <c r="AV34" s="830"/>
      <c r="AW34" s="830"/>
      <c r="AX34" s="830"/>
      <c r="AY34" s="830"/>
      <c r="AZ34" s="831" t="s">
        <v>491</v>
      </c>
      <c r="BA34" s="831"/>
      <c r="BB34" s="831"/>
      <c r="BC34" s="831"/>
      <c r="BD34" s="831"/>
      <c r="BE34" s="832" t="s">
        <v>394</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398</v>
      </c>
      <c r="C35" s="781"/>
      <c r="D35" s="781"/>
      <c r="E35" s="781"/>
      <c r="F35" s="781"/>
      <c r="G35" s="781"/>
      <c r="H35" s="781"/>
      <c r="I35" s="781"/>
      <c r="J35" s="781"/>
      <c r="K35" s="781"/>
      <c r="L35" s="781"/>
      <c r="M35" s="781"/>
      <c r="N35" s="781"/>
      <c r="O35" s="781"/>
      <c r="P35" s="782"/>
      <c r="Q35" s="783">
        <v>750</v>
      </c>
      <c r="R35" s="784"/>
      <c r="S35" s="784"/>
      <c r="T35" s="784"/>
      <c r="U35" s="784"/>
      <c r="V35" s="784">
        <v>734</v>
      </c>
      <c r="W35" s="784"/>
      <c r="X35" s="784"/>
      <c r="Y35" s="784"/>
      <c r="Z35" s="784"/>
      <c r="AA35" s="784">
        <v>16</v>
      </c>
      <c r="AB35" s="784"/>
      <c r="AC35" s="784"/>
      <c r="AD35" s="784"/>
      <c r="AE35" s="785"/>
      <c r="AF35" s="786">
        <v>79</v>
      </c>
      <c r="AG35" s="787"/>
      <c r="AH35" s="787"/>
      <c r="AI35" s="787"/>
      <c r="AJ35" s="788"/>
      <c r="AK35" s="834">
        <v>199</v>
      </c>
      <c r="AL35" s="830"/>
      <c r="AM35" s="830"/>
      <c r="AN35" s="830"/>
      <c r="AO35" s="830"/>
      <c r="AP35" s="830">
        <v>3296</v>
      </c>
      <c r="AQ35" s="830"/>
      <c r="AR35" s="830"/>
      <c r="AS35" s="830"/>
      <c r="AT35" s="830"/>
      <c r="AU35" s="830">
        <v>1638</v>
      </c>
      <c r="AV35" s="830"/>
      <c r="AW35" s="830"/>
      <c r="AX35" s="830"/>
      <c r="AY35" s="830"/>
      <c r="AZ35" s="831" t="s">
        <v>491</v>
      </c>
      <c r="BA35" s="831"/>
      <c r="BB35" s="831"/>
      <c r="BC35" s="831"/>
      <c r="BD35" s="831"/>
      <c r="BE35" s="832" t="s">
        <v>394</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1812</v>
      </c>
      <c r="AG63" s="844"/>
      <c r="AH63" s="844"/>
      <c r="AI63" s="844"/>
      <c r="AJ63" s="845"/>
      <c r="AK63" s="846"/>
      <c r="AL63" s="841"/>
      <c r="AM63" s="841"/>
      <c r="AN63" s="841"/>
      <c r="AO63" s="841"/>
      <c r="AP63" s="844">
        <v>8472</v>
      </c>
      <c r="AQ63" s="844"/>
      <c r="AR63" s="844"/>
      <c r="AS63" s="844"/>
      <c r="AT63" s="844"/>
      <c r="AU63" s="844">
        <v>4119</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402</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403</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557</v>
      </c>
      <c r="C68" s="870"/>
      <c r="D68" s="870"/>
      <c r="E68" s="870"/>
      <c r="F68" s="870"/>
      <c r="G68" s="870"/>
      <c r="H68" s="870"/>
      <c r="I68" s="870"/>
      <c r="J68" s="870"/>
      <c r="K68" s="870"/>
      <c r="L68" s="870"/>
      <c r="M68" s="870"/>
      <c r="N68" s="870"/>
      <c r="O68" s="870"/>
      <c r="P68" s="871"/>
      <c r="Q68" s="872">
        <v>111</v>
      </c>
      <c r="R68" s="866"/>
      <c r="S68" s="866"/>
      <c r="T68" s="866"/>
      <c r="U68" s="866"/>
      <c r="V68" s="866">
        <v>108</v>
      </c>
      <c r="W68" s="866"/>
      <c r="X68" s="866"/>
      <c r="Y68" s="866"/>
      <c r="Z68" s="866"/>
      <c r="AA68" s="866">
        <v>3</v>
      </c>
      <c r="AB68" s="866"/>
      <c r="AC68" s="866"/>
      <c r="AD68" s="866"/>
      <c r="AE68" s="866"/>
      <c r="AF68" s="866">
        <v>3</v>
      </c>
      <c r="AG68" s="866"/>
      <c r="AH68" s="866"/>
      <c r="AI68" s="866"/>
      <c r="AJ68" s="866"/>
      <c r="AK68" s="866" t="s">
        <v>566</v>
      </c>
      <c r="AL68" s="866"/>
      <c r="AM68" s="866"/>
      <c r="AN68" s="866"/>
      <c r="AO68" s="866"/>
      <c r="AP68" s="866" t="s">
        <v>491</v>
      </c>
      <c r="AQ68" s="866"/>
      <c r="AR68" s="866"/>
      <c r="AS68" s="866"/>
      <c r="AT68" s="866"/>
      <c r="AU68" s="866" t="s">
        <v>491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558</v>
      </c>
      <c r="C69" s="874"/>
      <c r="D69" s="874"/>
      <c r="E69" s="874"/>
      <c r="F69" s="874"/>
      <c r="G69" s="874"/>
      <c r="H69" s="874"/>
      <c r="I69" s="874"/>
      <c r="J69" s="874"/>
      <c r="K69" s="874"/>
      <c r="L69" s="874"/>
      <c r="M69" s="874"/>
      <c r="N69" s="874"/>
      <c r="O69" s="874"/>
      <c r="P69" s="875"/>
      <c r="Q69" s="876">
        <v>4475</v>
      </c>
      <c r="R69" s="830"/>
      <c r="S69" s="830"/>
      <c r="T69" s="830"/>
      <c r="U69" s="830"/>
      <c r="V69" s="830">
        <v>4456</v>
      </c>
      <c r="W69" s="830"/>
      <c r="X69" s="830"/>
      <c r="Y69" s="830"/>
      <c r="Z69" s="830"/>
      <c r="AA69" s="830">
        <v>19</v>
      </c>
      <c r="AB69" s="830"/>
      <c r="AC69" s="830"/>
      <c r="AD69" s="830"/>
      <c r="AE69" s="830"/>
      <c r="AF69" s="830">
        <v>19</v>
      </c>
      <c r="AG69" s="830"/>
      <c r="AH69" s="830"/>
      <c r="AI69" s="830"/>
      <c r="AJ69" s="830"/>
      <c r="AK69" s="830">
        <v>50</v>
      </c>
      <c r="AL69" s="830"/>
      <c r="AM69" s="830"/>
      <c r="AN69" s="830"/>
      <c r="AO69" s="830"/>
      <c r="AP69" s="830" t="s">
        <v>491</v>
      </c>
      <c r="AQ69" s="830"/>
      <c r="AR69" s="830"/>
      <c r="AS69" s="830"/>
      <c r="AT69" s="830"/>
      <c r="AU69" s="830" t="s">
        <v>491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559</v>
      </c>
      <c r="C70" s="874"/>
      <c r="D70" s="874"/>
      <c r="E70" s="874"/>
      <c r="F70" s="874"/>
      <c r="G70" s="874"/>
      <c r="H70" s="874"/>
      <c r="I70" s="874"/>
      <c r="J70" s="874"/>
      <c r="K70" s="874"/>
      <c r="L70" s="874"/>
      <c r="M70" s="874"/>
      <c r="N70" s="874"/>
      <c r="O70" s="874"/>
      <c r="P70" s="875"/>
      <c r="Q70" s="876">
        <v>275</v>
      </c>
      <c r="R70" s="830"/>
      <c r="S70" s="830"/>
      <c r="T70" s="830"/>
      <c r="U70" s="830"/>
      <c r="V70" s="830">
        <v>257</v>
      </c>
      <c r="W70" s="830"/>
      <c r="X70" s="830"/>
      <c r="Y70" s="830"/>
      <c r="Z70" s="830"/>
      <c r="AA70" s="830">
        <v>18</v>
      </c>
      <c r="AB70" s="830"/>
      <c r="AC70" s="830"/>
      <c r="AD70" s="830"/>
      <c r="AE70" s="830"/>
      <c r="AF70" s="830">
        <v>18</v>
      </c>
      <c r="AG70" s="830"/>
      <c r="AH70" s="830"/>
      <c r="AI70" s="830"/>
      <c r="AJ70" s="830"/>
      <c r="AK70" s="830" t="s">
        <v>566</v>
      </c>
      <c r="AL70" s="830"/>
      <c r="AM70" s="830"/>
      <c r="AN70" s="830"/>
      <c r="AO70" s="830"/>
      <c r="AP70" s="830" t="s">
        <v>491</v>
      </c>
      <c r="AQ70" s="830"/>
      <c r="AR70" s="830"/>
      <c r="AS70" s="830"/>
      <c r="AT70" s="830"/>
      <c r="AU70" s="830" t="s">
        <v>491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560</v>
      </c>
      <c r="C71" s="874"/>
      <c r="D71" s="874"/>
      <c r="E71" s="874"/>
      <c r="F71" s="874"/>
      <c r="G71" s="874"/>
      <c r="H71" s="874"/>
      <c r="I71" s="874"/>
      <c r="J71" s="874"/>
      <c r="K71" s="874"/>
      <c r="L71" s="874"/>
      <c r="M71" s="874"/>
      <c r="N71" s="874"/>
      <c r="O71" s="874"/>
      <c r="P71" s="875"/>
      <c r="Q71" s="876">
        <v>276</v>
      </c>
      <c r="R71" s="830"/>
      <c r="S71" s="830"/>
      <c r="T71" s="830"/>
      <c r="U71" s="830"/>
      <c r="V71" s="830">
        <v>223</v>
      </c>
      <c r="W71" s="830"/>
      <c r="X71" s="830"/>
      <c r="Y71" s="830"/>
      <c r="Z71" s="830"/>
      <c r="AA71" s="830">
        <v>53</v>
      </c>
      <c r="AB71" s="830"/>
      <c r="AC71" s="830"/>
      <c r="AD71" s="830"/>
      <c r="AE71" s="830"/>
      <c r="AF71" s="830">
        <v>53</v>
      </c>
      <c r="AG71" s="830"/>
      <c r="AH71" s="830"/>
      <c r="AI71" s="830"/>
      <c r="AJ71" s="830"/>
      <c r="AK71" s="830">
        <v>127</v>
      </c>
      <c r="AL71" s="830"/>
      <c r="AM71" s="830"/>
      <c r="AN71" s="830"/>
      <c r="AO71" s="830"/>
      <c r="AP71" s="830" t="s">
        <v>491</v>
      </c>
      <c r="AQ71" s="830"/>
      <c r="AR71" s="830"/>
      <c r="AS71" s="830"/>
      <c r="AT71" s="830"/>
      <c r="AU71" s="830" t="s">
        <v>491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561</v>
      </c>
      <c r="C72" s="874"/>
      <c r="D72" s="874"/>
      <c r="E72" s="874"/>
      <c r="F72" s="874"/>
      <c r="G72" s="874"/>
      <c r="H72" s="874"/>
      <c r="I72" s="874"/>
      <c r="J72" s="874"/>
      <c r="K72" s="874"/>
      <c r="L72" s="874"/>
      <c r="M72" s="874"/>
      <c r="N72" s="874"/>
      <c r="O72" s="874"/>
      <c r="P72" s="875"/>
      <c r="Q72" s="876">
        <v>86</v>
      </c>
      <c r="R72" s="830"/>
      <c r="S72" s="830"/>
      <c r="T72" s="830"/>
      <c r="U72" s="830"/>
      <c r="V72" s="830">
        <v>72</v>
      </c>
      <c r="W72" s="830"/>
      <c r="X72" s="830"/>
      <c r="Y72" s="830"/>
      <c r="Z72" s="830"/>
      <c r="AA72" s="830">
        <v>13</v>
      </c>
      <c r="AB72" s="830"/>
      <c r="AC72" s="830"/>
      <c r="AD72" s="830"/>
      <c r="AE72" s="830"/>
      <c r="AF72" s="830">
        <v>13</v>
      </c>
      <c r="AG72" s="830"/>
      <c r="AH72" s="830"/>
      <c r="AI72" s="830"/>
      <c r="AJ72" s="830"/>
      <c r="AK72" s="830" t="s">
        <v>566</v>
      </c>
      <c r="AL72" s="830"/>
      <c r="AM72" s="830"/>
      <c r="AN72" s="830"/>
      <c r="AO72" s="830"/>
      <c r="AP72" s="830" t="s">
        <v>491</v>
      </c>
      <c r="AQ72" s="830"/>
      <c r="AR72" s="830"/>
      <c r="AS72" s="830"/>
      <c r="AT72" s="830"/>
      <c r="AU72" s="830" t="s">
        <v>491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562</v>
      </c>
      <c r="C73" s="874"/>
      <c r="D73" s="874"/>
      <c r="E73" s="874"/>
      <c r="F73" s="874"/>
      <c r="G73" s="874"/>
      <c r="H73" s="874"/>
      <c r="I73" s="874"/>
      <c r="J73" s="874"/>
      <c r="K73" s="874"/>
      <c r="L73" s="874"/>
      <c r="M73" s="874"/>
      <c r="N73" s="874"/>
      <c r="O73" s="874"/>
      <c r="P73" s="875"/>
      <c r="Q73" s="876">
        <v>134</v>
      </c>
      <c r="R73" s="830"/>
      <c r="S73" s="830"/>
      <c r="T73" s="830"/>
      <c r="U73" s="830"/>
      <c r="V73" s="830">
        <v>133</v>
      </c>
      <c r="W73" s="830"/>
      <c r="X73" s="830"/>
      <c r="Y73" s="830"/>
      <c r="Z73" s="830"/>
      <c r="AA73" s="830">
        <v>1</v>
      </c>
      <c r="AB73" s="830"/>
      <c r="AC73" s="830"/>
      <c r="AD73" s="830"/>
      <c r="AE73" s="830"/>
      <c r="AF73" s="830">
        <v>1</v>
      </c>
      <c r="AG73" s="830"/>
      <c r="AH73" s="830"/>
      <c r="AI73" s="830"/>
      <c r="AJ73" s="830"/>
      <c r="AK73" s="830">
        <v>28</v>
      </c>
      <c r="AL73" s="830"/>
      <c r="AM73" s="830"/>
      <c r="AN73" s="830"/>
      <c r="AO73" s="830"/>
      <c r="AP73" s="830" t="s">
        <v>491</v>
      </c>
      <c r="AQ73" s="830"/>
      <c r="AR73" s="830"/>
      <c r="AS73" s="830"/>
      <c r="AT73" s="830"/>
      <c r="AU73" s="830" t="s">
        <v>491</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563</v>
      </c>
      <c r="C74" s="874"/>
      <c r="D74" s="874"/>
      <c r="E74" s="874"/>
      <c r="F74" s="874"/>
      <c r="G74" s="874"/>
      <c r="H74" s="874"/>
      <c r="I74" s="874"/>
      <c r="J74" s="874"/>
      <c r="K74" s="874"/>
      <c r="L74" s="874"/>
      <c r="M74" s="874"/>
      <c r="N74" s="874"/>
      <c r="O74" s="874"/>
      <c r="P74" s="875"/>
      <c r="Q74" s="876">
        <v>187</v>
      </c>
      <c r="R74" s="830"/>
      <c r="S74" s="830"/>
      <c r="T74" s="830"/>
      <c r="U74" s="830"/>
      <c r="V74" s="830">
        <v>176</v>
      </c>
      <c r="W74" s="830"/>
      <c r="X74" s="830"/>
      <c r="Y74" s="830"/>
      <c r="Z74" s="830"/>
      <c r="AA74" s="830">
        <v>11</v>
      </c>
      <c r="AB74" s="830"/>
      <c r="AC74" s="830"/>
      <c r="AD74" s="830"/>
      <c r="AE74" s="830"/>
      <c r="AF74" s="830">
        <v>11</v>
      </c>
      <c r="AG74" s="830"/>
      <c r="AH74" s="830"/>
      <c r="AI74" s="830"/>
      <c r="AJ74" s="830"/>
      <c r="AK74" s="830">
        <v>87</v>
      </c>
      <c r="AL74" s="830"/>
      <c r="AM74" s="830"/>
      <c r="AN74" s="830"/>
      <c r="AO74" s="830"/>
      <c r="AP74" s="830" t="s">
        <v>491</v>
      </c>
      <c r="AQ74" s="830"/>
      <c r="AR74" s="830"/>
      <c r="AS74" s="830"/>
      <c r="AT74" s="830"/>
      <c r="AU74" s="830" t="s">
        <v>491</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564</v>
      </c>
      <c r="C75" s="874"/>
      <c r="D75" s="874"/>
      <c r="E75" s="874"/>
      <c r="F75" s="874"/>
      <c r="G75" s="874"/>
      <c r="H75" s="874"/>
      <c r="I75" s="874"/>
      <c r="J75" s="874"/>
      <c r="K75" s="874"/>
      <c r="L75" s="874"/>
      <c r="M75" s="874"/>
      <c r="N75" s="874"/>
      <c r="O75" s="874"/>
      <c r="P75" s="875"/>
      <c r="Q75" s="877">
        <v>15213</v>
      </c>
      <c r="R75" s="878"/>
      <c r="S75" s="878"/>
      <c r="T75" s="878"/>
      <c r="U75" s="834"/>
      <c r="V75" s="879">
        <v>15014</v>
      </c>
      <c r="W75" s="878"/>
      <c r="X75" s="878"/>
      <c r="Y75" s="878"/>
      <c r="Z75" s="834"/>
      <c r="AA75" s="879">
        <v>198</v>
      </c>
      <c r="AB75" s="878"/>
      <c r="AC75" s="878"/>
      <c r="AD75" s="878"/>
      <c r="AE75" s="834"/>
      <c r="AF75" s="879">
        <v>198</v>
      </c>
      <c r="AG75" s="878"/>
      <c r="AH75" s="878"/>
      <c r="AI75" s="878"/>
      <c r="AJ75" s="834"/>
      <c r="AK75" s="879">
        <v>470</v>
      </c>
      <c r="AL75" s="878"/>
      <c r="AM75" s="878"/>
      <c r="AN75" s="878"/>
      <c r="AO75" s="834"/>
      <c r="AP75" s="879">
        <v>4568</v>
      </c>
      <c r="AQ75" s="878"/>
      <c r="AR75" s="878"/>
      <c r="AS75" s="878"/>
      <c r="AT75" s="834"/>
      <c r="AU75" s="879">
        <v>254</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317</v>
      </c>
      <c r="AG88" s="844"/>
      <c r="AH88" s="844"/>
      <c r="AI88" s="844"/>
      <c r="AJ88" s="844"/>
      <c r="AK88" s="841"/>
      <c r="AL88" s="841"/>
      <c r="AM88" s="841"/>
      <c r="AN88" s="841"/>
      <c r="AO88" s="841"/>
      <c r="AP88" s="844">
        <v>4568</v>
      </c>
      <c r="AQ88" s="844"/>
      <c r="AR88" s="844"/>
      <c r="AS88" s="844"/>
      <c r="AT88" s="844"/>
      <c r="AU88" s="844">
        <v>254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294</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294</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294</v>
      </c>
      <c r="DR109" s="893"/>
      <c r="DS109" s="893"/>
      <c r="DT109" s="893"/>
      <c r="DU109" s="894"/>
      <c r="DV109" s="892" t="s">
        <v>415</v>
      </c>
      <c r="DW109" s="893"/>
      <c r="DX109" s="893"/>
      <c r="DY109" s="893"/>
      <c r="DZ109" s="895"/>
    </row>
    <row r="110" spans="1:131" s="218" customFormat="1" ht="26.25" customHeight="1" x14ac:dyDescent="0.2">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2494532</v>
      </c>
      <c r="AB110" s="900"/>
      <c r="AC110" s="900"/>
      <c r="AD110" s="900"/>
      <c r="AE110" s="901"/>
      <c r="AF110" s="902">
        <v>2448733</v>
      </c>
      <c r="AG110" s="900"/>
      <c r="AH110" s="900"/>
      <c r="AI110" s="900"/>
      <c r="AJ110" s="901"/>
      <c r="AK110" s="902">
        <v>2397624</v>
      </c>
      <c r="AL110" s="900"/>
      <c r="AM110" s="900"/>
      <c r="AN110" s="900"/>
      <c r="AO110" s="901"/>
      <c r="AP110" s="903">
        <v>25.7</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22939459</v>
      </c>
      <c r="BR110" s="931"/>
      <c r="BS110" s="931"/>
      <c r="BT110" s="931"/>
      <c r="BU110" s="931"/>
      <c r="BV110" s="931">
        <v>23403839</v>
      </c>
      <c r="BW110" s="931"/>
      <c r="BX110" s="931"/>
      <c r="BY110" s="931"/>
      <c r="BZ110" s="931"/>
      <c r="CA110" s="931">
        <v>24433391</v>
      </c>
      <c r="CB110" s="931"/>
      <c r="CC110" s="931"/>
      <c r="CD110" s="931"/>
      <c r="CE110" s="931"/>
      <c r="CF110" s="944">
        <v>262.39999999999998</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943</v>
      </c>
      <c r="AB112" s="959"/>
      <c r="AC112" s="959"/>
      <c r="AD112" s="959"/>
      <c r="AE112" s="960"/>
      <c r="AF112" s="961">
        <v>943</v>
      </c>
      <c r="AG112" s="959"/>
      <c r="AH112" s="959"/>
      <c r="AI112" s="959"/>
      <c r="AJ112" s="960"/>
      <c r="AK112" s="961">
        <v>943</v>
      </c>
      <c r="AL112" s="959"/>
      <c r="AM112" s="959"/>
      <c r="AN112" s="959"/>
      <c r="AO112" s="960"/>
      <c r="AP112" s="962">
        <v>0</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4625012</v>
      </c>
      <c r="BR112" s="926"/>
      <c r="BS112" s="926"/>
      <c r="BT112" s="926"/>
      <c r="BU112" s="926"/>
      <c r="BV112" s="926">
        <v>4389223</v>
      </c>
      <c r="BW112" s="926"/>
      <c r="BX112" s="926"/>
      <c r="BY112" s="926"/>
      <c r="BZ112" s="926"/>
      <c r="CA112" s="926">
        <v>4118630</v>
      </c>
      <c r="CB112" s="926"/>
      <c r="CC112" s="926"/>
      <c r="CD112" s="926"/>
      <c r="CE112" s="926"/>
      <c r="CF112" s="920">
        <v>44.2</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543646</v>
      </c>
      <c r="AB113" s="938"/>
      <c r="AC113" s="938"/>
      <c r="AD113" s="938"/>
      <c r="AE113" s="939"/>
      <c r="AF113" s="940">
        <v>569695</v>
      </c>
      <c r="AG113" s="938"/>
      <c r="AH113" s="938"/>
      <c r="AI113" s="938"/>
      <c r="AJ113" s="939"/>
      <c r="AK113" s="940">
        <v>439652</v>
      </c>
      <c r="AL113" s="938"/>
      <c r="AM113" s="938"/>
      <c r="AN113" s="938"/>
      <c r="AO113" s="939"/>
      <c r="AP113" s="941">
        <v>4.7</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239815</v>
      </c>
      <c r="BR113" s="926"/>
      <c r="BS113" s="926"/>
      <c r="BT113" s="926"/>
      <c r="BU113" s="926"/>
      <c r="BV113" s="926">
        <v>230904</v>
      </c>
      <c r="BW113" s="926"/>
      <c r="BX113" s="926"/>
      <c r="BY113" s="926"/>
      <c r="BZ113" s="926"/>
      <c r="CA113" s="926">
        <v>253965</v>
      </c>
      <c r="CB113" s="926"/>
      <c r="CC113" s="926"/>
      <c r="CD113" s="926"/>
      <c r="CE113" s="926"/>
      <c r="CF113" s="920">
        <v>2.7</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48762</v>
      </c>
      <c r="AB114" s="959"/>
      <c r="AC114" s="959"/>
      <c r="AD114" s="959"/>
      <c r="AE114" s="960"/>
      <c r="AF114" s="961">
        <v>53310</v>
      </c>
      <c r="AG114" s="959"/>
      <c r="AH114" s="959"/>
      <c r="AI114" s="959"/>
      <c r="AJ114" s="960"/>
      <c r="AK114" s="961">
        <v>60255</v>
      </c>
      <c r="AL114" s="959"/>
      <c r="AM114" s="959"/>
      <c r="AN114" s="959"/>
      <c r="AO114" s="960"/>
      <c r="AP114" s="962">
        <v>0.6</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3439244</v>
      </c>
      <c r="BR114" s="926"/>
      <c r="BS114" s="926"/>
      <c r="BT114" s="926"/>
      <c r="BU114" s="926"/>
      <c r="BV114" s="926">
        <v>3309583</v>
      </c>
      <c r="BW114" s="926"/>
      <c r="BX114" s="926"/>
      <c r="BY114" s="926"/>
      <c r="BZ114" s="926"/>
      <c r="CA114" s="926">
        <v>3123492</v>
      </c>
      <c r="CB114" s="926"/>
      <c r="CC114" s="926"/>
      <c r="CD114" s="926"/>
      <c r="CE114" s="926"/>
      <c r="CF114" s="920">
        <v>33.5</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v>382998</v>
      </c>
      <c r="BW115" s="926"/>
      <c r="BX115" s="926"/>
      <c r="BY115" s="926"/>
      <c r="BZ115" s="926"/>
      <c r="CA115" s="926" t="s">
        <v>122</v>
      </c>
      <c r="CB115" s="926"/>
      <c r="CC115" s="926"/>
      <c r="CD115" s="926"/>
      <c r="CE115" s="926"/>
      <c r="CF115" s="920" t="s">
        <v>122</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3087883</v>
      </c>
      <c r="AB117" s="979"/>
      <c r="AC117" s="979"/>
      <c r="AD117" s="979"/>
      <c r="AE117" s="980"/>
      <c r="AF117" s="981">
        <v>3072681</v>
      </c>
      <c r="AG117" s="979"/>
      <c r="AH117" s="979"/>
      <c r="AI117" s="979"/>
      <c r="AJ117" s="980"/>
      <c r="AK117" s="981">
        <v>2898474</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294</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445</v>
      </c>
      <c r="BP119" s="1005"/>
      <c r="BQ119" s="999">
        <v>31243530</v>
      </c>
      <c r="BR119" s="1000"/>
      <c r="BS119" s="1000"/>
      <c r="BT119" s="1000"/>
      <c r="BU119" s="1000"/>
      <c r="BV119" s="1000">
        <v>31716547</v>
      </c>
      <c r="BW119" s="1000"/>
      <c r="BX119" s="1000"/>
      <c r="BY119" s="1000"/>
      <c r="BZ119" s="1000"/>
      <c r="CA119" s="1000">
        <v>31929478</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4292860</v>
      </c>
      <c r="BR120" s="931"/>
      <c r="BS120" s="931"/>
      <c r="BT120" s="931"/>
      <c r="BU120" s="931"/>
      <c r="BV120" s="931">
        <v>4327263</v>
      </c>
      <c r="BW120" s="931"/>
      <c r="BX120" s="931"/>
      <c r="BY120" s="931"/>
      <c r="BZ120" s="931"/>
      <c r="CA120" s="931">
        <v>4008782</v>
      </c>
      <c r="CB120" s="931"/>
      <c r="CC120" s="931"/>
      <c r="CD120" s="931"/>
      <c r="CE120" s="931"/>
      <c r="CF120" s="944">
        <v>43</v>
      </c>
      <c r="CG120" s="945"/>
      <c r="CH120" s="945"/>
      <c r="CI120" s="945"/>
      <c r="CJ120" s="945"/>
      <c r="CK120" s="1006" t="s">
        <v>449</v>
      </c>
      <c r="CL120" s="1007"/>
      <c r="CM120" s="1007"/>
      <c r="CN120" s="1007"/>
      <c r="CO120" s="1008"/>
      <c r="CP120" s="1014" t="s">
        <v>398</v>
      </c>
      <c r="CQ120" s="1015"/>
      <c r="CR120" s="1015"/>
      <c r="CS120" s="1015"/>
      <c r="CT120" s="1015"/>
      <c r="CU120" s="1015"/>
      <c r="CV120" s="1015"/>
      <c r="CW120" s="1015"/>
      <c r="CX120" s="1015"/>
      <c r="CY120" s="1015"/>
      <c r="CZ120" s="1015"/>
      <c r="DA120" s="1015"/>
      <c r="DB120" s="1015"/>
      <c r="DC120" s="1015"/>
      <c r="DD120" s="1015"/>
      <c r="DE120" s="1015"/>
      <c r="DF120" s="1016"/>
      <c r="DG120" s="930">
        <v>2022210</v>
      </c>
      <c r="DH120" s="931"/>
      <c r="DI120" s="931"/>
      <c r="DJ120" s="931"/>
      <c r="DK120" s="931"/>
      <c r="DL120" s="931">
        <v>1868307</v>
      </c>
      <c r="DM120" s="931"/>
      <c r="DN120" s="931"/>
      <c r="DO120" s="931"/>
      <c r="DP120" s="931"/>
      <c r="DQ120" s="931">
        <v>1638327</v>
      </c>
      <c r="DR120" s="931"/>
      <c r="DS120" s="931"/>
      <c r="DT120" s="931"/>
      <c r="DU120" s="931"/>
      <c r="DV120" s="932">
        <v>17.600000000000001</v>
      </c>
      <c r="DW120" s="932"/>
      <c r="DX120" s="932"/>
      <c r="DY120" s="932"/>
      <c r="DZ120" s="933"/>
    </row>
    <row r="121" spans="1:130" s="218" customFormat="1" ht="26.25" customHeight="1" x14ac:dyDescent="0.2">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44392</v>
      </c>
      <c r="BR121" s="926"/>
      <c r="BS121" s="926"/>
      <c r="BT121" s="926"/>
      <c r="BU121" s="926"/>
      <c r="BV121" s="926">
        <v>34050</v>
      </c>
      <c r="BW121" s="926"/>
      <c r="BX121" s="926"/>
      <c r="BY121" s="926"/>
      <c r="BZ121" s="926"/>
      <c r="CA121" s="926">
        <v>31546</v>
      </c>
      <c r="CB121" s="926"/>
      <c r="CC121" s="926"/>
      <c r="CD121" s="926"/>
      <c r="CE121" s="926"/>
      <c r="CF121" s="920">
        <v>0.3</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v>1342058</v>
      </c>
      <c r="DH121" s="926"/>
      <c r="DI121" s="926"/>
      <c r="DJ121" s="926"/>
      <c r="DK121" s="926"/>
      <c r="DL121" s="926">
        <v>1386059</v>
      </c>
      <c r="DM121" s="926"/>
      <c r="DN121" s="926"/>
      <c r="DO121" s="926"/>
      <c r="DP121" s="926"/>
      <c r="DQ121" s="926">
        <v>1353325</v>
      </c>
      <c r="DR121" s="926"/>
      <c r="DS121" s="926"/>
      <c r="DT121" s="926"/>
      <c r="DU121" s="926"/>
      <c r="DV121" s="927">
        <v>14.5</v>
      </c>
      <c r="DW121" s="927"/>
      <c r="DX121" s="927"/>
      <c r="DY121" s="927"/>
      <c r="DZ121" s="928"/>
    </row>
    <row r="122" spans="1:130" s="218" customFormat="1" ht="26.25" customHeight="1" x14ac:dyDescent="0.2">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19325481</v>
      </c>
      <c r="BR122" s="1000"/>
      <c r="BS122" s="1000"/>
      <c r="BT122" s="1000"/>
      <c r="BU122" s="1000"/>
      <c r="BV122" s="1000">
        <v>20106369</v>
      </c>
      <c r="BW122" s="1000"/>
      <c r="BX122" s="1000"/>
      <c r="BY122" s="1000"/>
      <c r="BZ122" s="1000"/>
      <c r="CA122" s="1000">
        <v>20656807</v>
      </c>
      <c r="CB122" s="1000"/>
      <c r="CC122" s="1000"/>
      <c r="CD122" s="1000"/>
      <c r="CE122" s="1000"/>
      <c r="CF122" s="1017">
        <v>221.8</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1259512</v>
      </c>
      <c r="DH122" s="926"/>
      <c r="DI122" s="926"/>
      <c r="DJ122" s="926"/>
      <c r="DK122" s="926"/>
      <c r="DL122" s="926">
        <v>1132226</v>
      </c>
      <c r="DM122" s="926"/>
      <c r="DN122" s="926"/>
      <c r="DO122" s="926"/>
      <c r="DP122" s="926"/>
      <c r="DQ122" s="926">
        <v>1123012</v>
      </c>
      <c r="DR122" s="926"/>
      <c r="DS122" s="926"/>
      <c r="DT122" s="926"/>
      <c r="DU122" s="926"/>
      <c r="DV122" s="927">
        <v>12.1</v>
      </c>
      <c r="DW122" s="927"/>
      <c r="DX122" s="927"/>
      <c r="DY122" s="927"/>
      <c r="DZ122" s="928"/>
    </row>
    <row r="123" spans="1:130" s="218" customFormat="1" ht="26.25" customHeight="1" x14ac:dyDescent="0.2">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453</v>
      </c>
      <c r="BP123" s="1005"/>
      <c r="BQ123" s="1063">
        <v>23662733</v>
      </c>
      <c r="BR123" s="1064"/>
      <c r="BS123" s="1064"/>
      <c r="BT123" s="1064"/>
      <c r="BU123" s="1064"/>
      <c r="BV123" s="1064">
        <v>24467682</v>
      </c>
      <c r="BW123" s="1064"/>
      <c r="BX123" s="1064"/>
      <c r="BY123" s="1064"/>
      <c r="BZ123" s="1064"/>
      <c r="CA123" s="1064">
        <v>24697135</v>
      </c>
      <c r="CB123" s="1064"/>
      <c r="CC123" s="1064"/>
      <c r="CD123" s="1064"/>
      <c r="CE123" s="1064"/>
      <c r="CF123" s="1001"/>
      <c r="CG123" s="1002"/>
      <c r="CH123" s="1002"/>
      <c r="CI123" s="1002"/>
      <c r="CJ123" s="1003"/>
      <c r="CK123" s="1009"/>
      <c r="CL123" s="1010"/>
      <c r="CM123" s="1010"/>
      <c r="CN123" s="1010"/>
      <c r="CO123" s="1011"/>
      <c r="CP123" s="1019" t="s">
        <v>396</v>
      </c>
      <c r="CQ123" s="1020"/>
      <c r="CR123" s="1020"/>
      <c r="CS123" s="1020"/>
      <c r="CT123" s="1020"/>
      <c r="CU123" s="1020"/>
      <c r="CV123" s="1020"/>
      <c r="CW123" s="1020"/>
      <c r="CX123" s="1020"/>
      <c r="CY123" s="1020"/>
      <c r="CZ123" s="1020"/>
      <c r="DA123" s="1020"/>
      <c r="DB123" s="1020"/>
      <c r="DC123" s="1020"/>
      <c r="DD123" s="1020"/>
      <c r="DE123" s="1020"/>
      <c r="DF123" s="1021"/>
      <c r="DG123" s="958">
        <v>837</v>
      </c>
      <c r="DH123" s="959"/>
      <c r="DI123" s="959"/>
      <c r="DJ123" s="959"/>
      <c r="DK123" s="960"/>
      <c r="DL123" s="961">
        <v>2452</v>
      </c>
      <c r="DM123" s="959"/>
      <c r="DN123" s="959"/>
      <c r="DO123" s="959"/>
      <c r="DP123" s="960"/>
      <c r="DQ123" s="961">
        <v>3872</v>
      </c>
      <c r="DR123" s="959"/>
      <c r="DS123" s="959"/>
      <c r="DT123" s="959"/>
      <c r="DU123" s="960"/>
      <c r="DV123" s="962">
        <v>0</v>
      </c>
      <c r="DW123" s="963"/>
      <c r="DX123" s="963"/>
      <c r="DY123" s="963"/>
      <c r="DZ123" s="964"/>
    </row>
    <row r="124" spans="1:130" s="218" customFormat="1" ht="26.25" customHeight="1" thickBot="1" x14ac:dyDescent="0.25">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84.2</v>
      </c>
      <c r="BR124" s="1027"/>
      <c r="BS124" s="1027"/>
      <c r="BT124" s="1027"/>
      <c r="BU124" s="1027"/>
      <c r="BV124" s="1027">
        <v>79.900000000000006</v>
      </c>
      <c r="BW124" s="1027"/>
      <c r="BX124" s="1027"/>
      <c r="BY124" s="1027"/>
      <c r="BZ124" s="1027"/>
      <c r="CA124" s="1027">
        <v>77.599999999999994</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v>395</v>
      </c>
      <c r="DH124" s="986"/>
      <c r="DI124" s="986"/>
      <c r="DJ124" s="986"/>
      <c r="DK124" s="987"/>
      <c r="DL124" s="985">
        <v>179</v>
      </c>
      <c r="DM124" s="986"/>
      <c r="DN124" s="986"/>
      <c r="DO124" s="986"/>
      <c r="DP124" s="987"/>
      <c r="DQ124" s="985">
        <v>94</v>
      </c>
      <c r="DR124" s="986"/>
      <c r="DS124" s="986"/>
      <c r="DT124" s="986"/>
      <c r="DU124" s="987"/>
      <c r="DV124" s="988">
        <v>0</v>
      </c>
      <c r="DW124" s="989"/>
      <c r="DX124" s="989"/>
      <c r="DY124" s="989"/>
      <c r="DZ124" s="990"/>
    </row>
    <row r="125" spans="1:130" s="218" customFormat="1" ht="26.25" customHeight="1" x14ac:dyDescent="0.2">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v>382998</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29680</v>
      </c>
      <c r="AB128" s="1046"/>
      <c r="AC128" s="1046"/>
      <c r="AD128" s="1046"/>
      <c r="AE128" s="1047"/>
      <c r="AF128" s="1048">
        <v>25883</v>
      </c>
      <c r="AG128" s="1046"/>
      <c r="AH128" s="1046"/>
      <c r="AI128" s="1046"/>
      <c r="AJ128" s="1047"/>
      <c r="AK128" s="1048">
        <v>40382</v>
      </c>
      <c r="AL128" s="1046"/>
      <c r="AM128" s="1046"/>
      <c r="AN128" s="1046"/>
      <c r="AO128" s="1047"/>
      <c r="AP128" s="1049"/>
      <c r="AQ128" s="1050"/>
      <c r="AR128" s="1050"/>
      <c r="AS128" s="1050"/>
      <c r="AT128" s="1051"/>
      <c r="AU128" s="220"/>
      <c r="AV128" s="220"/>
      <c r="AW128" s="220"/>
      <c r="AX128" s="896" t="s">
        <v>467</v>
      </c>
      <c r="AY128" s="897"/>
      <c r="AZ128" s="897"/>
      <c r="BA128" s="897"/>
      <c r="BB128" s="897"/>
      <c r="BC128" s="897"/>
      <c r="BD128" s="897"/>
      <c r="BE128" s="898"/>
      <c r="BF128" s="1052" t="s">
        <v>122</v>
      </c>
      <c r="BG128" s="1053"/>
      <c r="BH128" s="1053"/>
      <c r="BI128" s="1053"/>
      <c r="BJ128" s="1053"/>
      <c r="BK128" s="1053"/>
      <c r="BL128" s="1054"/>
      <c r="BM128" s="1052">
        <v>13.14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11085459</v>
      </c>
      <c r="AB129" s="959"/>
      <c r="AC129" s="959"/>
      <c r="AD129" s="959"/>
      <c r="AE129" s="960"/>
      <c r="AF129" s="961">
        <v>11116563</v>
      </c>
      <c r="AG129" s="959"/>
      <c r="AH129" s="959"/>
      <c r="AI129" s="959"/>
      <c r="AJ129" s="960"/>
      <c r="AK129" s="961">
        <v>11290431</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122</v>
      </c>
      <c r="BG129" s="1067"/>
      <c r="BH129" s="1067"/>
      <c r="BI129" s="1067"/>
      <c r="BJ129" s="1067"/>
      <c r="BK129" s="1067"/>
      <c r="BL129" s="1068"/>
      <c r="BM129" s="1066">
        <v>18.14</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2086583</v>
      </c>
      <c r="AB130" s="959"/>
      <c r="AC130" s="959"/>
      <c r="AD130" s="959"/>
      <c r="AE130" s="960"/>
      <c r="AF130" s="961">
        <v>2046552</v>
      </c>
      <c r="AG130" s="959"/>
      <c r="AH130" s="959"/>
      <c r="AI130" s="959"/>
      <c r="AJ130" s="960"/>
      <c r="AK130" s="961">
        <v>1977320</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10.4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8998876</v>
      </c>
      <c r="AB131" s="986"/>
      <c r="AC131" s="986"/>
      <c r="AD131" s="986"/>
      <c r="AE131" s="987"/>
      <c r="AF131" s="985">
        <v>9070011</v>
      </c>
      <c r="AG131" s="986"/>
      <c r="AH131" s="986"/>
      <c r="AI131" s="986"/>
      <c r="AJ131" s="987"/>
      <c r="AK131" s="985">
        <v>9313111</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6"/>
      <c r="BF131" s="1084">
        <v>77.599999999999994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10.797126220000001</v>
      </c>
      <c r="AB132" s="1097"/>
      <c r="AC132" s="1097"/>
      <c r="AD132" s="1097"/>
      <c r="AE132" s="1098"/>
      <c r="AF132" s="1099">
        <v>11.02805719</v>
      </c>
      <c r="AG132" s="1097"/>
      <c r="AH132" s="1097"/>
      <c r="AI132" s="1097"/>
      <c r="AJ132" s="1098"/>
      <c r="AK132" s="1099">
        <v>9.4573338600000003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11</v>
      </c>
      <c r="AB133" s="1080"/>
      <c r="AC133" s="1080"/>
      <c r="AD133" s="1080"/>
      <c r="AE133" s="1081"/>
      <c r="AF133" s="1079">
        <v>11</v>
      </c>
      <c r="AG133" s="1080"/>
      <c r="AH133" s="1080"/>
      <c r="AI133" s="1080"/>
      <c r="AJ133" s="1081"/>
      <c r="AK133" s="1079">
        <v>10.4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dVCaUG6K6Gbzu1UFNj6dj3kPQbq1RQsf/7fA+UnkV0UPRg8gswxR6mmAu8RWHHpGUYgKUjKqPyfm6HSloGG0Q==" saltValue="uaLYfrVAzFkqglOC3vW0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479</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cdG+g6YX87EGWyqRtt/KsZU0G62z2h25P9URtHWyjFdL3I3KIJ/XGLGZYwHnwQUOAUIbT+C9RBRAFPK3mgdZA==" saltValue="QP9bxZp+ZqsAYyBN6Gl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u0AkuPx2ysPIN62Cd2ACHxBUpOznicEdeRUTvQfo4pVPIY/KWlRi1+1Ch6pnHegwLNJ9y//gt6Z2wQ6KLyJvA==" saltValue="Yu4yGalD23T4qKOPEtsyS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3631426</v>
      </c>
      <c r="AP9" s="269">
        <v>136039</v>
      </c>
      <c r="AQ9" s="270">
        <v>117270</v>
      </c>
      <c r="AR9" s="271">
        <v>16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817647</v>
      </c>
      <c r="AP10" s="272">
        <v>30630</v>
      </c>
      <c r="AQ10" s="273">
        <v>10490</v>
      </c>
      <c r="AR10" s="274">
        <v>192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v>28187</v>
      </c>
      <c r="AP11" s="272">
        <v>1056</v>
      </c>
      <c r="AQ11" s="273">
        <v>1802</v>
      </c>
      <c r="AR11" s="274">
        <v>-41.4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491</v>
      </c>
      <c r="AP12" s="272" t="s">
        <v>491</v>
      </c>
      <c r="AQ12" s="273">
        <v>3</v>
      </c>
      <c r="AR12" s="274" t="s">
        <v>491</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131818</v>
      </c>
      <c r="AP13" s="272">
        <v>4938</v>
      </c>
      <c r="AQ13" s="273">
        <v>4482</v>
      </c>
      <c r="AR13" s="274">
        <v>10.199999999999999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94343</v>
      </c>
      <c r="AP14" s="272">
        <v>3534</v>
      </c>
      <c r="AQ14" s="273">
        <v>2749</v>
      </c>
      <c r="AR14" s="274">
        <v>28.6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-316918</v>
      </c>
      <c r="AP15" s="272">
        <v>-11872</v>
      </c>
      <c r="AQ15" s="273">
        <v>-7399</v>
      </c>
      <c r="AR15" s="274">
        <v>60.5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4386503</v>
      </c>
      <c r="AP16" s="272">
        <v>164325</v>
      </c>
      <c r="AQ16" s="273">
        <v>129397</v>
      </c>
      <c r="AR16" s="274">
        <v>27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12.74</v>
      </c>
      <c r="AP21" s="286">
        <v>11.07</v>
      </c>
      <c r="AQ21" s="287">
        <v>1.67</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99.4</v>
      </c>
      <c r="AP22" s="291">
        <v>97.2</v>
      </c>
      <c r="AQ22" s="292">
        <v>2.2000000000000002</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2397624</v>
      </c>
      <c r="AP32" s="300">
        <v>89819</v>
      </c>
      <c r="AQ32" s="301">
        <v>74841</v>
      </c>
      <c r="AR32" s="302">
        <v>20</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491</v>
      </c>
      <c r="AP33" s="300" t="s">
        <v>491</v>
      </c>
      <c r="AQ33" s="301" t="s">
        <v>491</v>
      </c>
      <c r="AR33" s="302" t="s">
        <v>491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v>943</v>
      </c>
      <c r="AP34" s="300">
        <v>35</v>
      </c>
      <c r="AQ34" s="301">
        <v>1</v>
      </c>
      <c r="AR34" s="302">
        <v>3400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439652</v>
      </c>
      <c r="AP35" s="300">
        <v>16470</v>
      </c>
      <c r="AQ35" s="301">
        <v>16683</v>
      </c>
      <c r="AR35" s="302">
        <v>-1.3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v>60255</v>
      </c>
      <c r="AP36" s="300">
        <v>2257</v>
      </c>
      <c r="AQ36" s="301">
        <v>2411</v>
      </c>
      <c r="AR36" s="302">
        <v>-6.4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t="s">
        <v>491</v>
      </c>
      <c r="AP37" s="300" t="s">
        <v>491</v>
      </c>
      <c r="AQ37" s="301">
        <v>548</v>
      </c>
      <c r="AR37" s="302" t="s">
        <v>491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t="s">
        <v>491</v>
      </c>
      <c r="AP38" s="303" t="s">
        <v>491</v>
      </c>
      <c r="AQ38" s="304">
        <v>7</v>
      </c>
      <c r="AR38" s="292" t="s">
        <v>491</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v>-40382</v>
      </c>
      <c r="AP39" s="300">
        <v>-1513</v>
      </c>
      <c r="AQ39" s="301">
        <v>-3756</v>
      </c>
      <c r="AR39" s="302">
        <v>-59.7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-1977320</v>
      </c>
      <c r="AP40" s="300">
        <v>-74074</v>
      </c>
      <c r="AQ40" s="301">
        <v>-63247</v>
      </c>
      <c r="AR40" s="302">
        <v>17.100000000000001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880772</v>
      </c>
      <c r="AP41" s="300">
        <v>32995</v>
      </c>
      <c r="AQ41" s="301">
        <v>27488</v>
      </c>
      <c r="AR41" s="302">
        <v>20</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2318634</v>
      </c>
      <c r="AN51" s="322">
        <v>79343</v>
      </c>
      <c r="AO51" s="323">
        <v>40.6</v>
      </c>
      <c r="AP51" s="324">
        <v>92632</v>
      </c>
      <c r="AQ51" s="325">
        <v>-1.5</v>
      </c>
      <c r="AR51" s="326">
        <v>42.1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1743112</v>
      </c>
      <c r="AN52" s="330">
        <v>59649</v>
      </c>
      <c r="AO52" s="331">
        <v>74.8</v>
      </c>
      <c r="AP52" s="332">
        <v>47978</v>
      </c>
      <c r="AQ52" s="333">
        <v>-2</v>
      </c>
      <c r="AR52" s="334">
        <v>76.8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1433244</v>
      </c>
      <c r="AN53" s="322">
        <v>50131</v>
      </c>
      <c r="AO53" s="323">
        <v>-36.799999999999997</v>
      </c>
      <c r="AP53" s="324">
        <v>96469</v>
      </c>
      <c r="AQ53" s="325">
        <v>4.0999999999999996</v>
      </c>
      <c r="AR53" s="326">
        <v>-40.9</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974093</v>
      </c>
      <c r="AN54" s="330">
        <v>34071</v>
      </c>
      <c r="AO54" s="331">
        <v>-42.9</v>
      </c>
      <c r="AP54" s="332">
        <v>49775</v>
      </c>
      <c r="AQ54" s="333">
        <v>3.7</v>
      </c>
      <c r="AR54" s="334">
        <v>-46.6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1716976</v>
      </c>
      <c r="AN55" s="322">
        <v>61450</v>
      </c>
      <c r="AO55" s="323">
        <v>22.6</v>
      </c>
      <c r="AP55" s="324">
        <v>85743</v>
      </c>
      <c r="AQ55" s="325">
        <v>-11.1</v>
      </c>
      <c r="AR55" s="326">
        <v>33.700000000000003</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1391638</v>
      </c>
      <c r="AN56" s="330">
        <v>49806</v>
      </c>
      <c r="AO56" s="331">
        <v>46.2</v>
      </c>
      <c r="AP56" s="332">
        <v>45231</v>
      </c>
      <c r="AQ56" s="333">
        <v>-9.1</v>
      </c>
      <c r="AR56" s="334">
        <v>55.3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2578158</v>
      </c>
      <c r="AN57" s="322">
        <v>94279</v>
      </c>
      <c r="AO57" s="323">
        <v>53.4</v>
      </c>
      <c r="AP57" s="324">
        <v>92509</v>
      </c>
      <c r="AQ57" s="325">
        <v>7.9</v>
      </c>
      <c r="AR57" s="326">
        <v>45.5</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2058312</v>
      </c>
      <c r="AN58" s="330">
        <v>75269</v>
      </c>
      <c r="AO58" s="331">
        <v>51.1</v>
      </c>
      <c r="AP58" s="332">
        <v>52274</v>
      </c>
      <c r="AQ58" s="333">
        <v>15.6</v>
      </c>
      <c r="AR58" s="334">
        <v>35.5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3592404</v>
      </c>
      <c r="AN59" s="322">
        <v>134577</v>
      </c>
      <c r="AO59" s="323">
        <v>42.7</v>
      </c>
      <c r="AP59" s="324">
        <v>98544</v>
      </c>
      <c r="AQ59" s="325">
        <v>6.5</v>
      </c>
      <c r="AR59" s="326">
        <v>36.200000000000003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2694835</v>
      </c>
      <c r="AN60" s="330">
        <v>100953</v>
      </c>
      <c r="AO60" s="331">
        <v>34.1</v>
      </c>
      <c r="AP60" s="332">
        <v>55816</v>
      </c>
      <c r="AQ60" s="333">
        <v>6.8</v>
      </c>
      <c r="AR60" s="334">
        <v>27.3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2327883</v>
      </c>
      <c r="AN61" s="337">
        <v>83956</v>
      </c>
      <c r="AO61" s="338">
        <v>24.5</v>
      </c>
      <c r="AP61" s="339">
        <v>93179</v>
      </c>
      <c r="AQ61" s="340">
        <v>1.2</v>
      </c>
      <c r="AR61" s="326">
        <v>23.3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1772398</v>
      </c>
      <c r="AN62" s="330">
        <v>63950</v>
      </c>
      <c r="AO62" s="331">
        <v>32.700000000000003</v>
      </c>
      <c r="AP62" s="332">
        <v>50215</v>
      </c>
      <c r="AQ62" s="333">
        <v>3</v>
      </c>
      <c r="AR62" s="334">
        <v>29.7</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xR0LmV2velE2fbaye/d9dmCKlQ6kgx+00WEG17lmBX9lb1RUbV1vee0cuGTEotbgzhyeX9iWrumwcYEIIhySnQ==" saltValue="FAUaKYotI+B2Wdjneeet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mYfnjmKsbU2T8L9lnk8KJEGvnZc4ym9ntv51GTNQ49dsneVVqh3683QoL5uMeYp48GiE1ywNuG7soqH3UiWnjA==" saltValue="mlGQekLaN/pebpPDZm8U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adCEiAZe+dHjrkEvub1nDj4SqSdj98NTt+BOOgOwKQeY/OXPS77Gwg0+9zv3w8i0YdETy9ngdhVXbhONrvgKJA==" saltValue="ZhNiHDX5Sr9wflngCMo9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15.09</v>
      </c>
      <c r="G47" s="12">
        <v>17.5</v>
      </c>
      <c r="H47" s="12">
        <v>18.34</v>
      </c>
      <c r="I47" s="12">
        <v>18.39</v>
      </c>
      <c r="J47" s="13">
        <v>16.23</v>
      </c>
    </row>
    <row r="48" spans="2:10" ht="57.75" customHeight="1" x14ac:dyDescent="0.2">
      <c r="B48" s="14"/>
      <c r="C48" s="1141" t="s">
        <v>4</v>
      </c>
      <c r="D48" s="1141"/>
      <c r="E48" s="1142"/>
      <c r="F48" s="15">
        <v>1.17</v>
      </c>
      <c r="G48" s="16">
        <v>3.4</v>
      </c>
      <c r="H48" s="16">
        <v>4.2</v>
      </c>
      <c r="I48" s="16">
        <v>3.6</v>
      </c>
      <c r="J48" s="17">
        <v>3.26</v>
      </c>
    </row>
    <row r="49" spans="2:10" ht="57.75" customHeight="1" thickBot="1" x14ac:dyDescent="0.25">
      <c r="B49" s="18"/>
      <c r="C49" s="1143" t="s">
        <v>5</v>
      </c>
      <c r="D49" s="1143"/>
      <c r="E49" s="1144"/>
      <c r="F49" s="19" t="s">
        <v>534</v>
      </c>
      <c r="G49" s="20">
        <v>5.26</v>
      </c>
      <c r="H49" s="20">
        <v>0.7</v>
      </c>
      <c r="I49" s="20" t="s">
        <v>535</v>
      </c>
      <c r="J49" s="21" t="s">
        <v>536</v>
      </c>
    </row>
    <row r="50" spans="2:10" ht="13.2" x14ac:dyDescent="0.2"/>
  </sheetData>
  <sheetProtection algorithmName="SHA-512" hashValue="Eg+WmNJH7i4BUj4qBp4EpDJDF9o7Gj0s1EO2HqqcEWD+BFHlU7+5d36sYxfNCg8dFvoscQbpHeXH7TlXJuJlTQ==" saltValue="GBApLjo9yRZqyetnXHyR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登峠　賀弘</cp:lastModifiedBy>
  <cp:lastPrinted>2026-03-11T00:41:51Z</cp:lastPrinted>
  <dcterms:created xsi:type="dcterms:W3CDTF">2026-02-23T07:58:25Z</dcterms:created>
  <dcterms:modified xsi:type="dcterms:W3CDTF">2026-03-16T05:10:10Z</dcterms:modified>
  <cp:category/>
</cp:coreProperties>
</file>