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city.uda.nara.jp\下水道課\①下水道　財務関係\⑤-3　経営比較分析表\R6年度決算分経営比較分析表\"/>
    </mc:Choice>
  </mc:AlternateContent>
  <workbookProtection workbookAlgorithmName="SHA-512" workbookHashValue="ly/T4fbzfAbMG68Gh7oJvvziHu7pHmQWEUxkUHUzrE8+XGH0hTi9DWcsy4PgfDhgD0OpVZJoWlTkMKLcr2UJ4Q==" workbookSaltValue="ny2vpvRtgOWh6D/Ms6njWw=="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BB10" i="4"/>
  <c r="AT10" i="4"/>
  <c r="P10" i="4"/>
  <c r="AT8" i="4"/>
  <c r="W8" i="4"/>
  <c r="P8" i="4"/>
  <c r="B6"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<sst xmlns="http://schemas.openxmlformats.org/spreadsheetml/2006/main" count="236" uniqueCount="115">
  <si>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</si>
  <si>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</si>
  <si>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</si>
  <si>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</si>
  <si>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</si>
  <si>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</si>
  <si>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</si>
  <si>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</si>
  <si>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</si>
  <si>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</si>
  <si>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</si>
  <si>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</si>
  <si>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</si>
  <si>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</si>
  <si>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</si>
  <si>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</si>
  <si>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</si>
  <si>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</si>
  <si>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</si>
  <si>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</si>
  <si>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</si>
  <si>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</si>
  <si>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</si>
  <si>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</si>
  <si>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</si>
  <si>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</si>
  <si>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</si>
  <si>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</si>
  <si>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</si>
  <si>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</si>
  <si>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</si>
  <si>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</si>
  <si>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</si>
  <si>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</si>
  <si>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</si>
  <si>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</si>
  <si>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</si>
  <si>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</si>
  <si>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</si>
  <si>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</si>
  <si>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</si>
  <si>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</si>
  <si>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</si>
  <si>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</si>
  <si>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</si>
  <si>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</si>
  <si>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</si>
  <si>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</si>
  <si>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</si>
  <si>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</si>
  <si>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</si>
  <si>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</si>
  <si>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</si>
  <si>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</si>
  <si>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</si>
  <si>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</si>
  <si>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</si>
  <si>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</si>
  <si>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</si>
  <si>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</si>
  <si>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</si>
  <si>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</si>
  <si>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</si>
  <si>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</si>
  <si>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</si>
  <si>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</si>
  <si>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</si>
  <si>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</si>
  <si>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</si>
  <si>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</si>
  <si>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</si>
  <si>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</si>
  <si>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</si>
  <si>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</si>
  <si>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</si>
  <si>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</si>
  <si>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</si>
  <si>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</si>
  <si>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</si>
  <si>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</si>
  <si>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</si>
  <si>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</si>
  <si>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</si>
  <si>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</si>
  <si>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</si>
  <si>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</si>
  <si>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</si>
  <si>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</si>
  <si>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</si>
  <si>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</si>
  <si>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</si>
  <si>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</si>
  <si>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</si>
  <si>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</si>
  <si>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</si>
  <si>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</si>
  <si>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奈良県　宇陀市</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</si>
  <si>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</si>
  <si>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</si>
  <si>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</si>
  <si>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</si>
  <si>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</si>
  <si>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</si>
  <si>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</si>
  <si>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</si>
  <si>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</si>
  <si>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</si>
  <si>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</si>
  <si>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</si>
  <si>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</si>
  <si>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</si>
  <si>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</si>
  <si>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は類似団体平均値より低くなっているが、これは令和2年度より地方公営企業法を適用し、公営企業会計へ移行した際に資産を新たに取得したとみなして帳簿価額を決定しなおしたためである。今後はストックマネジメント計画を基に計画的な更新を行っていくことで下水道施設の長寿命化を図っていく必要がある。
②③法定耐用年数を超過した管渠はまだないが、改善の必要があるものについては都度改善を行っている。今後、管渠の老朽化が進むことが想定されている。</t>
    <rPh sb="1" eb="3">
      <t>ユウケイ</t>
    </rPh>
    <rPh sb="3" eb="5">
      <t>コテイ</t>
    </rPh>
    <rPh sb="5" eb="7">
      <t>シサン</t>
    </rPh>
    <rPh sb="7" eb="9">
      <t>ゲンカ</t>
    </rPh>
    <rPh sb="9" eb="11">
      <t>ショウキャク</t>
    </rPh>
    <rPh sb="11" eb="12">
      <t>リツ</t>
    </rPh>
    <rPh sb="13" eb="15">
      <t>ルイジ</t>
    </rPh>
    <rPh sb="15" eb="17">
      <t>ダンタイ</t>
    </rPh>
    <rPh sb="17" eb="20">
      <t>ヘイキンチ</t>
    </rPh>
    <rPh sb="22" eb="23">
      <t>ヒク</t>
    </rPh>
    <rPh sb="34" eb="36">
      <t>レイワ</t>
    </rPh>
    <rPh sb="37" eb="39">
      <t>ネンド</t>
    </rPh>
    <rPh sb="41" eb="43">
      <t>チホウ</t>
    </rPh>
    <rPh sb="43" eb="45">
      <t>コウエイ</t>
    </rPh>
    <rPh sb="45" eb="47">
      <t>キギョウ</t>
    </rPh>
    <rPh sb="47" eb="48">
      <t>ホウ</t>
    </rPh>
    <rPh sb="49" eb="51">
      <t>テキヨウ</t>
    </rPh>
    <rPh sb="53" eb="55">
      <t>コウエイ</t>
    </rPh>
    <rPh sb="55" eb="57">
      <t>キギョウ</t>
    </rPh>
    <rPh sb="57" eb="59">
      <t>カイケイ</t>
    </rPh>
    <rPh sb="60" eb="62">
      <t>イコウ</t>
    </rPh>
    <rPh sb="64" eb="65">
      <t>サイ</t>
    </rPh>
    <rPh sb="66" eb="68">
      <t>シサン</t>
    </rPh>
    <rPh sb="69" eb="70">
      <t>アラ</t>
    </rPh>
    <rPh sb="72" eb="74">
      <t>シュトク</t>
    </rPh>
    <rPh sb="81" eb="83">
      <t>チョウボ</t>
    </rPh>
    <rPh sb="83" eb="85">
      <t>カガク</t>
    </rPh>
    <rPh sb="86" eb="88">
      <t>ケッテイ</t>
    </rPh>
    <rPh sb="99" eb="101">
      <t>コンゴ</t>
    </rPh>
    <rPh sb="112" eb="114">
      <t>ケイカク</t>
    </rPh>
    <rPh sb="115" eb="116">
      <t>モト</t>
    </rPh>
    <rPh sb="117" eb="120">
      <t>ケイカクテキ</t>
    </rPh>
    <rPh sb="121" eb="123">
      <t>コウシン</t>
    </rPh>
    <rPh sb="124" eb="125">
      <t>オコナ</t>
    </rPh>
    <rPh sb="132" eb="135">
      <t>ゲスイドウ</t>
    </rPh>
    <rPh sb="135" eb="137">
      <t>シセツ</t>
    </rPh>
    <rPh sb="138" eb="142">
      <t>チョウジュミョウカ</t>
    </rPh>
    <rPh sb="143" eb="144">
      <t>ハカ</t>
    </rPh>
    <rPh sb="148" eb="150">
      <t>ヒツヨウ</t>
    </rPh>
    <rPh sb="157" eb="159">
      <t>ホウテイ</t>
    </rPh>
    <rPh sb="159" eb="161">
      <t>タイヨウ</t>
    </rPh>
    <rPh sb="161" eb="163">
      <t>ネンスウ</t>
    </rPh>
    <rPh sb="164" eb="166">
      <t>チョウカ</t>
    </rPh>
    <rPh sb="168" eb="170">
      <t>カンキョ</t>
    </rPh>
    <rPh sb="177" eb="179">
      <t>カイゼン</t>
    </rPh>
    <rPh sb="180" eb="182">
      <t>ヒツヨウ</t>
    </rPh>
    <rPh sb="192" eb="194">
      <t>ツド</t>
    </rPh>
    <rPh sb="194" eb="196">
      <t>カイゼン</t>
    </rPh>
    <rPh sb="197" eb="198">
      <t>オコナ</t>
    </rPh>
    <rPh sb="203" eb="205">
      <t>コンゴ</t>
    </rPh>
    <rPh sb="206" eb="208">
      <t>カンキョ</t>
    </rPh>
    <rPh sb="209" eb="212">
      <t>ロウキュウカ</t>
    </rPh>
    <rPh sb="213" eb="214">
      <t>スス</t>
    </rPh>
    <rPh sb="218" eb="220">
      <t>ソウテイ</t>
    </rPh>
    <phoneticPr fontId="4"/>
  </si>
  <si>
    <t>　全国的に人口減少が続く中、本市の人口も同様に減少を続け、さらなる使用料収入の減少が想定される。また、施設の老朽化による更新費用が年々増加することから、より一層の効率的な経営が求められている。
　宇陀市下水道事業の持続と安定した経営のために以下の取組を実施していく。
　1.下水道に対する住民の理解を深めることにより水洗化率を向上させ、有収水量の増加を図る。
　2.費用対効果を配慮し、効果的な投資を進める一方で企業債残高の圧縮に努める。
　3.ストックマネジメント計画に基づき、効率的かつ効果的な改築更新を実施し、下水道施設の長寿命化を図る。
　4.令和5年度に改定を行った宇陀市下水道事業経営戦略の検証を3～5年ごとに行い、適正な下水道使用料及び使用料改定時期について検討する。</t>
    <rPh sb="1" eb="4">
      <t>ゼンコクテキ</t>
    </rPh>
    <rPh sb="5" eb="7">
      <t>ジンコウ</t>
    </rPh>
    <rPh sb="7" eb="9">
      <t>ゲンショウ</t>
    </rPh>
    <rPh sb="10" eb="11">
      <t>ツヅ</t>
    </rPh>
    <rPh sb="12" eb="13">
      <t>ナカ</t>
    </rPh>
    <rPh sb="14" eb="16">
      <t>ホンシ</t>
    </rPh>
    <rPh sb="17" eb="19">
      <t>ジンコウ</t>
    </rPh>
    <rPh sb="20" eb="22">
      <t>ドウヨウ</t>
    </rPh>
    <rPh sb="23" eb="25">
      <t>ゲンショウ</t>
    </rPh>
    <rPh sb="26" eb="27">
      <t>ツヅ</t>
    </rPh>
    <rPh sb="33" eb="36">
      <t>シヨウリョウ</t>
    </rPh>
    <rPh sb="36" eb="38">
      <t>シュウニュウ</t>
    </rPh>
    <rPh sb="39" eb="41">
      <t>ゲンショウ</t>
    </rPh>
    <rPh sb="42" eb="44">
      <t>ソウテイ</t>
    </rPh>
    <rPh sb="51" eb="53">
      <t>シセツ</t>
    </rPh>
    <rPh sb="54" eb="57">
      <t>ロウキュウカ</t>
    </rPh>
    <rPh sb="60" eb="62">
      <t>コウシン</t>
    </rPh>
    <rPh sb="62" eb="64">
      <t>ヒヨウ</t>
    </rPh>
    <rPh sb="65" eb="67">
      <t>ネンネン</t>
    </rPh>
    <rPh sb="67" eb="69">
      <t>ゾウカ</t>
    </rPh>
    <rPh sb="78" eb="80">
      <t>イッソウ</t>
    </rPh>
    <rPh sb="81" eb="84">
      <t>コウリツテキ</t>
    </rPh>
    <rPh sb="85" eb="87">
      <t>ケイエイ</t>
    </rPh>
    <rPh sb="88" eb="89">
      <t>モト</t>
    </rPh>
    <rPh sb="98" eb="101">
      <t>ウダシ</t>
    </rPh>
    <rPh sb="101" eb="104">
      <t>ゲスイドウ</t>
    </rPh>
    <rPh sb="104" eb="106">
      <t>ジギョウ</t>
    </rPh>
    <rPh sb="107" eb="109">
      <t>ジゾク</t>
    </rPh>
    <rPh sb="110" eb="112">
      <t>アンテイ</t>
    </rPh>
    <rPh sb="114" eb="116">
      <t>ケイエイ</t>
    </rPh>
    <rPh sb="120" eb="122">
      <t>イカ</t>
    </rPh>
    <rPh sb="123" eb="125">
      <t>トリクミ</t>
    </rPh>
    <rPh sb="126" eb="128">
      <t>ジッシ</t>
    </rPh>
    <rPh sb="137" eb="140">
      <t>ゲスイドウ</t>
    </rPh>
    <rPh sb="141" eb="142">
      <t>タイ</t>
    </rPh>
    <rPh sb="144" eb="146">
      <t>ジュウミン</t>
    </rPh>
    <rPh sb="147" eb="149">
      <t>リカイ</t>
    </rPh>
    <rPh sb="150" eb="151">
      <t>フカ</t>
    </rPh>
    <rPh sb="158" eb="161">
      <t>スイセンカ</t>
    </rPh>
    <rPh sb="161" eb="162">
      <t>リツ</t>
    </rPh>
    <rPh sb="163" eb="165">
      <t>コウジョウ</t>
    </rPh>
    <rPh sb="168" eb="170">
      <t>ユウシュウ</t>
    </rPh>
    <rPh sb="170" eb="172">
      <t>スイリョウ</t>
    </rPh>
    <rPh sb="173" eb="175">
      <t>ゾウカ</t>
    </rPh>
    <rPh sb="176" eb="177">
      <t>ハカ</t>
    </rPh>
    <rPh sb="183" eb="188">
      <t>ヒヨウタイコウカ</t>
    </rPh>
    <rPh sb="189" eb="191">
      <t>ハイリョ</t>
    </rPh>
    <rPh sb="193" eb="196">
      <t>コウカテキ</t>
    </rPh>
    <rPh sb="197" eb="199">
      <t>トウシ</t>
    </rPh>
    <rPh sb="200" eb="201">
      <t>スス</t>
    </rPh>
    <rPh sb="203" eb="205">
      <t>イッポウ</t>
    </rPh>
    <rPh sb="206" eb="208">
      <t>キギョウ</t>
    </rPh>
    <rPh sb="208" eb="209">
      <t>サイ</t>
    </rPh>
    <rPh sb="209" eb="211">
      <t>ザンダカ</t>
    </rPh>
    <rPh sb="212" eb="214">
      <t>アッシュク</t>
    </rPh>
    <rPh sb="215" eb="216">
      <t>ツト</t>
    </rPh>
    <rPh sb="233" eb="235">
      <t>ケイカク</t>
    </rPh>
    <rPh sb="236" eb="237">
      <t>モト</t>
    </rPh>
    <rPh sb="240" eb="243">
      <t>コウリツテキ</t>
    </rPh>
    <rPh sb="245" eb="248">
      <t>コウカテキ</t>
    </rPh>
    <rPh sb="249" eb="251">
      <t>カイチク</t>
    </rPh>
    <rPh sb="251" eb="253">
      <t>コウシン</t>
    </rPh>
    <rPh sb="254" eb="256">
      <t>ジッシ</t>
    </rPh>
    <rPh sb="258" eb="261">
      <t>ゲスイドウ</t>
    </rPh>
    <rPh sb="261" eb="263">
      <t>シセツ</t>
    </rPh>
    <rPh sb="264" eb="268">
      <t>チョウジュミョウカ</t>
    </rPh>
    <rPh sb="269" eb="270">
      <t>ハカ</t>
    </rPh>
    <rPh sb="276" eb="278">
      <t>レイワ</t>
    </rPh>
    <rPh sb="279" eb="281">
      <t>ネンド</t>
    </rPh>
    <rPh sb="282" eb="284">
      <t>カイテイ</t>
    </rPh>
    <rPh sb="285" eb="286">
      <t>オコナ</t>
    </rPh>
    <rPh sb="288" eb="291">
      <t>ウダシ</t>
    </rPh>
    <rPh sb="291" eb="294">
      <t>ゲスイドウ</t>
    </rPh>
    <rPh sb="294" eb="296">
      <t>ジギョウ</t>
    </rPh>
    <rPh sb="296" eb="298">
      <t>ケイエイ</t>
    </rPh>
    <rPh sb="298" eb="300">
      <t>センリャク</t>
    </rPh>
    <rPh sb="301" eb="303">
      <t>ケンショウ</t>
    </rPh>
    <rPh sb="307" eb="308">
      <t>ネン</t>
    </rPh>
    <rPh sb="311" eb="312">
      <t>オコナ</t>
    </rPh>
    <rPh sb="314" eb="316">
      <t>テキセイ</t>
    </rPh>
    <rPh sb="317" eb="320">
      <t>ゲスイドウ</t>
    </rPh>
    <rPh sb="320" eb="323">
      <t>シヨウリョウ</t>
    </rPh>
    <rPh sb="323" eb="324">
      <t>オヨ</t>
    </rPh>
    <rPh sb="325" eb="328">
      <t>シヨウリョウ</t>
    </rPh>
    <rPh sb="328" eb="330">
      <t>カイテイ</t>
    </rPh>
    <rPh sb="330" eb="332">
      <t>ジキ</t>
    </rPh>
    <rPh sb="336" eb="338">
      <t>ケントウ</t>
    </rPh>
    <phoneticPr fontId="4"/>
  </si>
  <si>
    <t>　本市の下水道事業は令和2年度より地方公営企業法を適用している。
①経常収支比率は黒字とされる100％に達しているが、これは相当額を一般会計から基準外繰入しているためであり、公営企業として安定した経営体制を確保しているとは言い難い。
②累積欠損金は生じていない。
③流動比率は類似団体と比較して低い数値となっている。流動負債のうち企業債償還金が大きく、短期的な債務に対する支払能力は低いと言える。
④企業債残高対事業規模比率は平均値より低い。企業債残高は多く残っているものの、現在は償還の局面にあり、企業債残高は減少傾向にある。
⑤経費回収率は基準である100％に達しておらず、使用料収入で回収すべき経費を賄えていない。類似団体平均値と比較しても低位にあるため、適正な使用料収入の確保及び汚水処理費の削減が求められる。なお、近年はわずかではあるが上昇傾向にある。
⑥汚水処理原価は類似団体平均値より低位に位置しているが、全国平均値と比較すると高い。今後も引き続き投資の効率化や維持管理費の削減が求められる。
⑦本市は処理場を有していない。
⑧水洗化率は類似団体と概ね近い数値を示しており、わずかに上昇傾向である。100％に近づけるように接続促進に努める必要がある。</t>
    <rPh sb="1" eb="3">
      <t>ホンシ</t>
    </rPh>
    <rPh sb="4" eb="7">
      <t>ゲスイドウ</t>
    </rPh>
    <rPh sb="7" eb="9">
      <t>ジギョウ</t>
    </rPh>
    <rPh sb="10" eb="12">
      <t>レイワ</t>
    </rPh>
    <rPh sb="13" eb="15">
      <t>ネンド</t>
    </rPh>
    <rPh sb="17" eb="19">
      <t>チホウ</t>
    </rPh>
    <rPh sb="19" eb="21">
      <t>コウエイ</t>
    </rPh>
    <rPh sb="21" eb="23">
      <t>キギョウ</t>
    </rPh>
    <rPh sb="23" eb="24">
      <t>ホウ</t>
    </rPh>
    <rPh sb="25" eb="27">
      <t>テキヨウ</t>
    </rPh>
    <rPh sb="34" eb="36">
      <t>ケイジョウ</t>
    </rPh>
    <rPh sb="36" eb="38">
      <t>シュウシ</t>
    </rPh>
    <rPh sb="38" eb="40">
      <t>ヒリツ</t>
    </rPh>
    <rPh sb="41" eb="43">
      <t>クロジ</t>
    </rPh>
    <rPh sb="52" eb="53">
      <t>タッ</t>
    </rPh>
    <rPh sb="62" eb="64">
      <t>ソウトウ</t>
    </rPh>
    <rPh sb="64" eb="65">
      <t>ガク</t>
    </rPh>
    <rPh sb="66" eb="68">
      <t>イッパン</t>
    </rPh>
    <rPh sb="68" eb="70">
      <t>カイケイ</t>
    </rPh>
    <rPh sb="72" eb="74">
      <t>キジュン</t>
    </rPh>
    <rPh sb="74" eb="75">
      <t>ガイ</t>
    </rPh>
    <rPh sb="75" eb="77">
      <t>クリイレ</t>
    </rPh>
    <rPh sb="87" eb="89">
      <t>コウエイ</t>
    </rPh>
    <rPh sb="89" eb="91">
      <t>キギョウ</t>
    </rPh>
    <rPh sb="94" eb="96">
      <t>アンテイ</t>
    </rPh>
    <rPh sb="98" eb="100">
      <t>ケイエイ</t>
    </rPh>
    <rPh sb="100" eb="102">
      <t>タイセイ</t>
    </rPh>
    <rPh sb="103" eb="105">
      <t>カクホ</t>
    </rPh>
    <rPh sb="111" eb="112">
      <t>イ</t>
    </rPh>
    <rPh sb="113" eb="114">
      <t>ガタ</t>
    </rPh>
    <rPh sb="118" eb="120">
      <t>ルイセキ</t>
    </rPh>
    <rPh sb="120" eb="122">
      <t>ケッソン</t>
    </rPh>
    <rPh sb="122" eb="123">
      <t>キン</t>
    </rPh>
    <rPh sb="124" eb="125">
      <t>ショウ</t>
    </rPh>
    <rPh sb="133" eb="135">
      <t>リュウドウ</t>
    </rPh>
    <rPh sb="135" eb="137">
      <t>ヒリツ</t>
    </rPh>
    <rPh sb="138" eb="140">
      <t>ルイジ</t>
    </rPh>
    <rPh sb="140" eb="142">
      <t>ダンタイ</t>
    </rPh>
    <rPh sb="143" eb="145">
      <t>ヒカク</t>
    </rPh>
    <rPh sb="147" eb="148">
      <t>ヒク</t>
    </rPh>
    <rPh sb="149" eb="151">
      <t>スウチ</t>
    </rPh>
    <rPh sb="158" eb="160">
      <t>リュウドウ</t>
    </rPh>
    <rPh sb="160" eb="162">
      <t>フサイ</t>
    </rPh>
    <rPh sb="165" eb="167">
      <t>キギョウ</t>
    </rPh>
    <rPh sb="167" eb="168">
      <t>サイ</t>
    </rPh>
    <rPh sb="168" eb="170">
      <t>ショウカン</t>
    </rPh>
    <rPh sb="170" eb="171">
      <t>キン</t>
    </rPh>
    <rPh sb="172" eb="173">
      <t>オオ</t>
    </rPh>
    <rPh sb="176" eb="179">
      <t>タンキテキ</t>
    </rPh>
    <rPh sb="180" eb="182">
      <t>サイム</t>
    </rPh>
    <rPh sb="183" eb="184">
      <t>タイ</t>
    </rPh>
    <rPh sb="186" eb="188">
      <t>シハライ</t>
    </rPh>
    <rPh sb="188" eb="190">
      <t>ノウリョク</t>
    </rPh>
    <rPh sb="191" eb="192">
      <t>ヒク</t>
    </rPh>
    <rPh sb="194" eb="195">
      <t>イ</t>
    </rPh>
    <rPh sb="200" eb="202">
      <t>キギョウ</t>
    </rPh>
    <rPh sb="202" eb="203">
      <t>サイ</t>
    </rPh>
    <rPh sb="203" eb="205">
      <t>ザンダカ</t>
    </rPh>
    <rPh sb="205" eb="206">
      <t>タイ</t>
    </rPh>
    <rPh sb="206" eb="208">
      <t>ジギョウ</t>
    </rPh>
    <rPh sb="208" eb="210">
      <t>キボ</t>
    </rPh>
    <rPh sb="210" eb="212">
      <t>ヒリツ</t>
    </rPh>
    <rPh sb="213" eb="216">
      <t>ヘイキンチ</t>
    </rPh>
    <rPh sb="218" eb="219">
      <t>ヒク</t>
    </rPh>
    <rPh sb="221" eb="223">
      <t>キギョウ</t>
    </rPh>
    <rPh sb="223" eb="224">
      <t>サイ</t>
    </rPh>
    <rPh sb="224" eb="226">
      <t>ザンダカ</t>
    </rPh>
    <rPh sb="227" eb="228">
      <t>オオ</t>
    </rPh>
    <rPh sb="229" eb="230">
      <t>ノコ</t>
    </rPh>
    <rPh sb="238" eb="240">
      <t>ゲンザイ</t>
    </rPh>
    <rPh sb="241" eb="243">
      <t>ショウカン</t>
    </rPh>
    <rPh sb="244" eb="246">
      <t>キョクメン</t>
    </rPh>
    <rPh sb="250" eb="252">
      <t>キギョウ</t>
    </rPh>
    <rPh sb="252" eb="253">
      <t>サイ</t>
    </rPh>
    <rPh sb="253" eb="255">
      <t>ザンダカ</t>
    </rPh>
    <rPh sb="256" eb="258">
      <t>ゲンショウ</t>
    </rPh>
    <rPh sb="258" eb="260">
      <t>ケイコウ</t>
    </rPh>
    <rPh sb="266" eb="268">
      <t>ケイヒ</t>
    </rPh>
    <rPh sb="268" eb="270">
      <t>カイシュウ</t>
    </rPh>
    <rPh sb="270" eb="271">
      <t>リツ</t>
    </rPh>
    <rPh sb="272" eb="274">
      <t>キジュン</t>
    </rPh>
    <rPh sb="282" eb="283">
      <t>タッ</t>
    </rPh>
    <rPh sb="289" eb="292">
      <t>シヨウリョウ</t>
    </rPh>
    <rPh sb="292" eb="294">
      <t>シュウニュウ</t>
    </rPh>
    <rPh sb="295" eb="297">
      <t>カイシュウ</t>
    </rPh>
    <rPh sb="300" eb="302">
      <t>ケイヒ</t>
    </rPh>
    <rPh sb="303" eb="304">
      <t>マカナ</t>
    </rPh>
    <rPh sb="310" eb="312">
      <t>ルイジ</t>
    </rPh>
    <rPh sb="312" eb="314">
      <t>ダンタイ</t>
    </rPh>
    <rPh sb="314" eb="317">
      <t>ヘイキンチ</t>
    </rPh>
    <rPh sb="318" eb="320">
      <t>ヒカク</t>
    </rPh>
    <rPh sb="323" eb="325">
      <t>テイイ</t>
    </rPh>
    <rPh sb="331" eb="333">
      <t>テキセイ</t>
    </rPh>
    <rPh sb="334" eb="337">
      <t>シヨウリョウ</t>
    </rPh>
    <rPh sb="337" eb="339">
      <t>シュウニュウ</t>
    </rPh>
    <rPh sb="340" eb="342">
      <t>カクホ</t>
    </rPh>
    <rPh sb="342" eb="343">
      <t>オヨ</t>
    </rPh>
    <rPh sb="344" eb="346">
      <t>オスイ</t>
    </rPh>
    <rPh sb="346" eb="348">
      <t>ショリ</t>
    </rPh>
    <rPh sb="348" eb="349">
      <t>ヒ</t>
    </rPh>
    <rPh sb="350" eb="352">
      <t>サクゲン</t>
    </rPh>
    <rPh sb="353" eb="354">
      <t>モト</t>
    </rPh>
    <rPh sb="362" eb="364">
      <t>キンネン</t>
    </rPh>
    <rPh sb="373" eb="375">
      <t>ジョウショウ</t>
    </rPh>
    <rPh sb="375" eb="377">
      <t>ケイコウ</t>
    </rPh>
    <rPh sb="383" eb="385">
      <t>オスイ</t>
    </rPh>
    <rPh sb="385" eb="387">
      <t>ショリ</t>
    </rPh>
    <rPh sb="387" eb="389">
      <t>ゲンカ</t>
    </rPh>
    <rPh sb="390" eb="392">
      <t>ルイジ</t>
    </rPh>
    <rPh sb="392" eb="394">
      <t>ダンタイ</t>
    </rPh>
    <rPh sb="394" eb="397">
      <t>ヘイキンチ</t>
    </rPh>
    <rPh sb="399" eb="401">
      <t>テイイ</t>
    </rPh>
    <rPh sb="402" eb="404">
      <t>イチ</t>
    </rPh>
    <rPh sb="410" eb="412">
      <t>ゼンコク</t>
    </rPh>
    <rPh sb="412" eb="415">
      <t>ヘイキンチ</t>
    </rPh>
    <rPh sb="416" eb="418">
      <t>ヒカク</t>
    </rPh>
    <rPh sb="421" eb="422">
      <t>タカ</t>
    </rPh>
    <rPh sb="424" eb="426">
      <t>コンゴ</t>
    </rPh>
    <rPh sb="427" eb="428">
      <t>ヒ</t>
    </rPh>
    <rPh sb="429" eb="430">
      <t>ツヅ</t>
    </rPh>
    <rPh sb="431" eb="433">
      <t>トウシ</t>
    </rPh>
    <rPh sb="434" eb="437">
      <t>コウリツカ</t>
    </rPh>
    <rPh sb="438" eb="440">
      <t>イジ</t>
    </rPh>
    <rPh sb="440" eb="443">
      <t>カンリヒ</t>
    </rPh>
    <rPh sb="444" eb="446">
      <t>サクゲン</t>
    </rPh>
    <rPh sb="447" eb="448">
      <t>モト</t>
    </rPh>
    <rPh sb="455" eb="457">
      <t>ホンシ</t>
    </rPh>
    <rPh sb="458" eb="460">
      <t>ショリ</t>
    </rPh>
    <rPh sb="460" eb="461">
      <t>ジョウ</t>
    </rPh>
    <rPh sb="462" eb="463">
      <t>ユウ</t>
    </rPh>
    <rPh sb="471" eb="474">
      <t>スイセンカ</t>
    </rPh>
    <rPh sb="474" eb="475">
      <t>リツ</t>
    </rPh>
    <rPh sb="476" eb="478">
      <t>ルイジ</t>
    </rPh>
    <rPh sb="478" eb="480">
      <t>ダンタイ</t>
    </rPh>
    <rPh sb="481" eb="482">
      <t>オオム</t>
    </rPh>
    <rPh sb="483" eb="484">
      <t>チカ</t>
    </rPh>
    <rPh sb="485" eb="487">
      <t>スウチ</t>
    </rPh>
    <rPh sb="488" eb="489">
      <t>シメ</t>
    </rPh>
    <rPh sb="498" eb="500">
      <t>ジョウショウ</t>
    </rPh>
    <rPh sb="500" eb="502">
      <t>ケイコウ</t>
    </rPh>
    <rPh sb="511" eb="512">
      <t>チカ</t>
    </rPh>
    <rPh sb="518" eb="520">
      <t>セツゾク</t>
    </rPh>
    <rPh sb="520" eb="522">
      <t>ソクシン</t>
    </rPh>
    <rPh sb="523" eb="524">
      <t>ツト</t>
    </rPh>
    <rPh sb="526" eb="52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</si>
</sst>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0.28999999999999998</c:v>
                </c:pt>
                <c:pt idx="1">
                  <c:v>0.26</c:v>
                </c:pt>
                <c:pt idx="2">
                  <c:v>0.44</c:v>
                </c:pt>
                <c:pt idx="3">
                  <c:v>0.33</c:v>
                </c:pt>
                <c:pt idx="4">
                  <c:v>0.33</c:v>
                </c:pt>
              </c:numCache>
            </c:numRef>
          </c:val>
          <c:extLst>
            <c:ext xmlns:c16="http://schemas.microsoft.com/office/drawing/2014/chart" uri="{C3380CC4-5D6E-409C-BE32-E72D297353CC}">
              <c16:uniqueId val="{00000000-C04F-428A-BC95-319EAC772E9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7.0000000000000007E-2</c:v>
                </c:pt>
                <c:pt idx="3">
                  <c:v>0.06</c:v>
                </c:pt>
                <c:pt idx="4">
                  <c:v>7.0000000000000007E-2</c:v>
                </c:pt>
              </c:numCache>
            </c:numRef>
          </c:val>
          <c:smooth val="0"/>
          <c:extLst>
            <c:ext xmlns:c16="http://schemas.microsoft.com/office/drawing/2014/chart" uri="{C3380CC4-5D6E-409C-BE32-E72D297353CC}">
              <c16:uniqueId val="{00000001-C04F-428A-BC95-319EAC772E9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7CB-47B1-821A-9BAACDC4744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54.86</c:v>
                </c:pt>
                <c:pt idx="3">
                  <c:v>55.04</c:v>
                </c:pt>
                <c:pt idx="4">
                  <c:v>53.26</c:v>
                </c:pt>
              </c:numCache>
            </c:numRef>
          </c:val>
          <c:smooth val="0"/>
          <c:extLst>
            <c:ext xmlns:c16="http://schemas.microsoft.com/office/drawing/2014/chart" uri="{C3380CC4-5D6E-409C-BE32-E72D297353CC}">
              <c16:uniqueId val="{00000001-87CB-47B1-821A-9BAACDC4744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90.75</c:v>
                </c:pt>
                <c:pt idx="1">
                  <c:v>90.96</c:v>
                </c:pt>
                <c:pt idx="2">
                  <c:v>90.96</c:v>
                </c:pt>
                <c:pt idx="3">
                  <c:v>91.34</c:v>
                </c:pt>
                <c:pt idx="4">
                  <c:v>91.32</c:v>
                </c:pt>
              </c:numCache>
            </c:numRef>
          </c:val>
          <c:extLst>
            <c:ext xmlns:c16="http://schemas.microsoft.com/office/drawing/2014/chart" uri="{C3380CC4-5D6E-409C-BE32-E72D297353CC}">
              <c16:uniqueId val="{00000000-2D40-4841-A1D0-832DAF4E3A3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91.37</c:v>
                </c:pt>
                <c:pt idx="3">
                  <c:v>91.92</c:v>
                </c:pt>
                <c:pt idx="4">
                  <c:v>91.12</c:v>
                </c:pt>
              </c:numCache>
            </c:numRef>
          </c:val>
          <c:smooth val="0"/>
          <c:extLst>
            <c:ext xmlns:c16="http://schemas.microsoft.com/office/drawing/2014/chart" uri="{C3380CC4-5D6E-409C-BE32-E72D297353CC}">
              <c16:uniqueId val="{00000001-2D40-4841-A1D0-832DAF4E3A3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102.92</c:v>
                </c:pt>
                <c:pt idx="1">
                  <c:v>102.31</c:v>
                </c:pt>
                <c:pt idx="2">
                  <c:v>101.01</c:v>
                </c:pt>
                <c:pt idx="3">
                  <c:v>100.49</c:v>
                </c:pt>
                <c:pt idx="4">
                  <c:v>102.17</c:v>
                </c:pt>
              </c:numCache>
            </c:numRef>
          </c:val>
          <c:extLst>
            <c:ext xmlns:c16="http://schemas.microsoft.com/office/drawing/2014/chart" uri="{C3380CC4-5D6E-409C-BE32-E72D297353CC}">
              <c16:uniqueId val="{00000000-B71D-487B-B8C8-21790F5C0C1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105.35</c:v>
                </c:pt>
                <c:pt idx="3">
                  <c:v>106.8</c:v>
                </c:pt>
                <c:pt idx="4">
                  <c:v>104.65</c:v>
                </c:pt>
              </c:numCache>
            </c:numRef>
          </c:val>
          <c:smooth val="0"/>
          <c:extLst>
            <c:ext xmlns:c16="http://schemas.microsoft.com/office/drawing/2014/chart" uri="{C3380CC4-5D6E-409C-BE32-E72D297353CC}">
              <c16:uniqueId val="{00000001-B71D-487B-B8C8-21790F5C0C1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4.22</c:v>
                </c:pt>
                <c:pt idx="1">
                  <c:v>8.39</c:v>
                </c:pt>
                <c:pt idx="2">
                  <c:v>12.38</c:v>
                </c:pt>
                <c:pt idx="3">
                  <c:v>16.239999999999998</c:v>
                </c:pt>
                <c:pt idx="4">
                  <c:v>20.079999999999998</c:v>
                </c:pt>
              </c:numCache>
            </c:numRef>
          </c:val>
          <c:extLst>
            <c:ext xmlns:c16="http://schemas.microsoft.com/office/drawing/2014/chart" uri="{C3380CC4-5D6E-409C-BE32-E72D297353CC}">
              <c16:uniqueId val="{00000000-CF97-48DE-9E47-DEDB352648C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29.42</c:v>
                </c:pt>
                <c:pt idx="3">
                  <c:v>31.14</c:v>
                </c:pt>
                <c:pt idx="4">
                  <c:v>33.11</c:v>
                </c:pt>
              </c:numCache>
            </c:numRef>
          </c:val>
          <c:smooth val="0"/>
          <c:extLst>
            <c:ext xmlns:c16="http://schemas.microsoft.com/office/drawing/2014/chart" uri="{C3380CC4-5D6E-409C-BE32-E72D297353CC}">
              <c16:uniqueId val="{00000001-CF97-48DE-9E47-DEDB352648C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761-4BCE-8904-3E3B462666B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0.74</c:v>
                </c:pt>
                <c:pt idx="3">
                  <c:v>0.76</c:v>
                </c:pt>
                <c:pt idx="4">
                  <c:v>0.94</c:v>
                </c:pt>
              </c:numCache>
            </c:numRef>
          </c:val>
          <c:smooth val="0"/>
          <c:extLst>
            <c:ext xmlns:c16="http://schemas.microsoft.com/office/drawing/2014/chart" uri="{C3380CC4-5D6E-409C-BE32-E72D297353CC}">
              <c16:uniqueId val="{00000001-E761-4BCE-8904-3E3B462666B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2E7-48A1-B592-95EB531A75B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26.07</c:v>
                </c:pt>
                <c:pt idx="3">
                  <c:v>26.89</c:v>
                </c:pt>
                <c:pt idx="4">
                  <c:v>23.18</c:v>
                </c:pt>
              </c:numCache>
            </c:numRef>
          </c:val>
          <c:smooth val="0"/>
          <c:extLst>
            <c:ext xmlns:c16="http://schemas.microsoft.com/office/drawing/2014/chart" uri="{C3380CC4-5D6E-409C-BE32-E72D297353CC}">
              <c16:uniqueId val="{00000001-52E7-48A1-B592-95EB531A75B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21.14</c:v>
                </c:pt>
                <c:pt idx="1">
                  <c:v>23.43</c:v>
                </c:pt>
                <c:pt idx="2">
                  <c:v>22.14</c:v>
                </c:pt>
                <c:pt idx="3">
                  <c:v>35.44</c:v>
                </c:pt>
                <c:pt idx="4">
                  <c:v>33.93</c:v>
                </c:pt>
              </c:numCache>
            </c:numRef>
          </c:val>
          <c:extLst>
            <c:ext xmlns:c16="http://schemas.microsoft.com/office/drawing/2014/chart" uri="{C3380CC4-5D6E-409C-BE32-E72D297353CC}">
              <c16:uniqueId val="{00000000-F910-4D94-B88A-AF253545888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65.87</c:v>
                </c:pt>
                <c:pt idx="3">
                  <c:v>77.260000000000005</c:v>
                </c:pt>
                <c:pt idx="4">
                  <c:v>80.010000000000005</c:v>
                </c:pt>
              </c:numCache>
            </c:numRef>
          </c:val>
          <c:smooth val="0"/>
          <c:extLst>
            <c:ext xmlns:c16="http://schemas.microsoft.com/office/drawing/2014/chart" uri="{C3380CC4-5D6E-409C-BE32-E72D297353CC}">
              <c16:uniqueId val="{00000001-F910-4D94-B88A-AF253545888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700.92</c:v>
                </c:pt>
                <c:pt idx="1">
                  <c:v>549.29</c:v>
                </c:pt>
                <c:pt idx="2">
                  <c:v>590.16999999999996</c:v>
                </c:pt>
                <c:pt idx="3">
                  <c:v>468.34</c:v>
                </c:pt>
                <c:pt idx="4">
                  <c:v>552.41</c:v>
                </c:pt>
              </c:numCache>
            </c:numRef>
          </c:val>
          <c:extLst>
            <c:ext xmlns:c16="http://schemas.microsoft.com/office/drawing/2014/chart" uri="{C3380CC4-5D6E-409C-BE32-E72D297353CC}">
              <c16:uniqueId val="{00000000-B74C-4FC3-A409-920787B8332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742.08</c:v>
                </c:pt>
                <c:pt idx="3">
                  <c:v>730.84</c:v>
                </c:pt>
                <c:pt idx="4">
                  <c:v>706.45</c:v>
                </c:pt>
              </c:numCache>
            </c:numRef>
          </c:val>
          <c:smooth val="0"/>
          <c:extLst>
            <c:ext xmlns:c16="http://schemas.microsoft.com/office/drawing/2014/chart" uri="{C3380CC4-5D6E-409C-BE32-E72D297353CC}">
              <c16:uniqueId val="{00000001-B74C-4FC3-A409-920787B8332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76.69</c:v>
                </c:pt>
                <c:pt idx="1">
                  <c:v>80.709999999999994</c:v>
                </c:pt>
                <c:pt idx="2">
                  <c:v>75.53</c:v>
                </c:pt>
                <c:pt idx="3">
                  <c:v>76.48</c:v>
                </c:pt>
                <c:pt idx="4">
                  <c:v>80.37</c:v>
                </c:pt>
              </c:numCache>
            </c:numRef>
          </c:val>
          <c:extLst>
            <c:ext xmlns:c16="http://schemas.microsoft.com/office/drawing/2014/chart" uri="{C3380CC4-5D6E-409C-BE32-E72D297353CC}">
              <c16:uniqueId val="{00000000-3475-450D-8A97-12543FF753C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86.51</c:v>
                </c:pt>
                <c:pt idx="3">
                  <c:v>89.17</c:v>
                </c:pt>
                <c:pt idx="4">
                  <c:v>85.67</c:v>
                </c:pt>
              </c:numCache>
            </c:numRef>
          </c:val>
          <c:smooth val="0"/>
          <c:extLst>
            <c:ext xmlns:c16="http://schemas.microsoft.com/office/drawing/2014/chart" uri="{C3380CC4-5D6E-409C-BE32-E72D297353CC}">
              <c16:uniqueId val="{00000001-3475-450D-8A97-12543FF753C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165.86</c:v>
                </c:pt>
                <c:pt idx="1">
                  <c:v>158.52000000000001</c:v>
                </c:pt>
                <c:pt idx="2">
                  <c:v>170.03</c:v>
                </c:pt>
                <c:pt idx="3">
                  <c:v>168.95</c:v>
                </c:pt>
                <c:pt idx="4">
                  <c:v>161.47</c:v>
                </c:pt>
              </c:numCache>
            </c:numRef>
          </c:val>
          <c:extLst>
            <c:ext xmlns:c16="http://schemas.microsoft.com/office/drawing/2014/chart" uri="{C3380CC4-5D6E-409C-BE32-E72D297353CC}">
              <c16:uniqueId val="{00000000-5FFB-4DCC-A62C-CE49B806814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188.24</c:v>
                </c:pt>
                <c:pt idx="3">
                  <c:v>184.85</c:v>
                </c:pt>
                <c:pt idx="4">
                  <c:v>194.78</c:v>
                </c:pt>
              </c:numCache>
            </c:numRef>
          </c:val>
          <c:smooth val="0"/>
          <c:extLst>
            <c:ext xmlns:c16="http://schemas.microsoft.com/office/drawing/2014/chart" uri="{C3380CC4-5D6E-409C-BE32-E72D297353CC}">
              <c16:uniqueId val="{00000001-5FFB-4DCC-A62C-CE49B806814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奈良県　宇陀市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Cd1</v>
      </c>
      <c r="X8" s="65"/>
      <c r="Y8" s="65"/>
      <c r="Z8" s="65"/>
      <c r="AA8" s="65"/>
      <c r="AB8" s="65"/>
      <c r="AC8" s="65"/>
      <c r="AD8" s="66" t="str">
        <f>データ!$M$6</f>
        <v>非設置</v>
      </c>
      <c r="AE8" s="66"/>
      <c r="AF8" s="66"/>
      <c r="AG8" s="66"/>
      <c r="AH8" s="66"/>
      <c r="AI8" s="66"/>
      <c r="AJ8" s="66"/>
      <c r="AK8" s="3"/>
      <c r="AL8" s="54">
        <f>データ!S6</f>
        <v>26694</v>
      </c>
      <c r="AM8" s="54"/>
      <c r="AN8" s="54"/>
      <c r="AO8" s="54"/>
      <c r="AP8" s="54"/>
      <c r="AQ8" s="54"/>
      <c r="AR8" s="54"/>
      <c r="AS8" s="54"/>
      <c r="AT8" s="53">
        <f>データ!T6</f>
        <v>247.5</v>
      </c>
      <c r="AU8" s="53"/>
      <c r="AV8" s="53"/>
      <c r="AW8" s="53"/>
      <c r="AX8" s="53"/>
      <c r="AY8" s="53"/>
      <c r="AZ8" s="53"/>
      <c r="BA8" s="53"/>
      <c r="BB8" s="53">
        <f>データ!U6</f>
        <v>107.85</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72.13</v>
      </c>
      <c r="J10" s="53"/>
      <c r="K10" s="53"/>
      <c r="L10" s="53"/>
      <c r="M10" s="53"/>
      <c r="N10" s="53"/>
      <c r="O10" s="53"/>
      <c r="P10" s="53">
        <f>データ!P6</f>
        <v>60.67</v>
      </c>
      <c r="Q10" s="53"/>
      <c r="R10" s="53"/>
      <c r="S10" s="53"/>
      <c r="T10" s="53"/>
      <c r="U10" s="53"/>
      <c r="V10" s="53"/>
      <c r="W10" s="53">
        <f>データ!Q6</f>
        <v>73</v>
      </c>
      <c r="X10" s="53"/>
      <c r="Y10" s="53"/>
      <c r="Z10" s="53"/>
      <c r="AA10" s="53"/>
      <c r="AB10" s="53"/>
      <c r="AC10" s="53"/>
      <c r="AD10" s="54">
        <f>データ!R6</f>
        <v>2530</v>
      </c>
      <c r="AE10" s="54"/>
      <c r="AF10" s="54"/>
      <c r="AG10" s="54"/>
      <c r="AH10" s="54"/>
      <c r="AI10" s="54"/>
      <c r="AJ10" s="54"/>
      <c r="AK10" s="2"/>
      <c r="AL10" s="54">
        <f>データ!V6</f>
        <v>16026</v>
      </c>
      <c r="AM10" s="54"/>
      <c r="AN10" s="54"/>
      <c r="AO10" s="54"/>
      <c r="AP10" s="54"/>
      <c r="AQ10" s="54"/>
      <c r="AR10" s="54"/>
      <c r="AS10" s="54"/>
      <c r="AT10" s="53">
        <f>データ!W6</f>
        <v>6.75</v>
      </c>
      <c r="AU10" s="53"/>
      <c r="AV10" s="53"/>
      <c r="AW10" s="53"/>
      <c r="AX10" s="53"/>
      <c r="AY10" s="53"/>
      <c r="AZ10" s="53"/>
      <c r="BA10" s="53"/>
      <c r="BB10" s="53">
        <f>データ!X6</f>
        <v>2374.2199999999998</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JIQ15hJEMPmBPIZJe6i6lq2rhlksYVCwrxgGdJl9EJHZv2g5UzJs9RfzMfCN4jR0ddEgaZDiQpU3S9oLkbiDwg==" saltValue="58+zvJh/QnMNFGbYAt4Ms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292125</v>
      </c>
      <c r="D6" s="19">
        <f t="shared" si="3"/>
        <v>46</v>
      </c>
      <c r="E6" s="19">
        <f t="shared" si="3"/>
        <v>17</v>
      </c>
      <c r="F6" s="19">
        <f t="shared" si="3"/>
        <v>1</v>
      </c>
      <c r="G6" s="19">
        <f t="shared" si="3"/>
        <v>0</v>
      </c>
      <c r="H6" s="19" t="str">
        <f t="shared" si="3"/>
        <v>奈良県　宇陀市</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72.13</v>
      </c>
      <c r="P6" s="20">
        <f t="shared" si="3"/>
        <v>60.67</v>
      </c>
      <c r="Q6" s="20">
        <f t="shared" si="3"/>
        <v>73</v>
      </c>
      <c r="R6" s="20">
        <f t="shared" si="3"/>
        <v>2530</v>
      </c>
      <c r="S6" s="20">
        <f t="shared" si="3"/>
        <v>26694</v>
      </c>
      <c r="T6" s="20">
        <f t="shared" si="3"/>
        <v>247.5</v>
      </c>
      <c r="U6" s="20">
        <f t="shared" si="3"/>
        <v>107.85</v>
      </c>
      <c r="V6" s="20">
        <f t="shared" si="3"/>
        <v>16026</v>
      </c>
      <c r="W6" s="20">
        <f t="shared" si="3"/>
        <v>6.75</v>
      </c>
      <c r="X6" s="20">
        <f t="shared" si="3"/>
        <v>2374.2199999999998</v>
      </c>
      <c r="Y6" s="21">
        <f>IF(Y7="",NA(),Y7)</f>
        <v>102.92</v>
      </c>
      <c r="Z6" s="21">
        <f t="shared" ref="Z6:AH6" si="4">IF(Z7="",NA(),Z7)</f>
        <v>102.31</v>
      </c>
      <c r="AA6" s="21">
        <f t="shared" si="4"/>
        <v>101.01</v>
      </c>
      <c r="AB6" s="21">
        <f t="shared" si="4"/>
        <v>100.49</v>
      </c>
      <c r="AC6" s="21">
        <f t="shared" si="4"/>
        <v>102.17</v>
      </c>
      <c r="AD6" s="21">
        <f t="shared" si="4"/>
        <v>106.5</v>
      </c>
      <c r="AE6" s="21">
        <f t="shared" si="4"/>
        <v>106.22</v>
      </c>
      <c r="AF6" s="21">
        <f t="shared" si="4"/>
        <v>105.35</v>
      </c>
      <c r="AG6" s="21">
        <f t="shared" si="4"/>
        <v>106.8</v>
      </c>
      <c r="AH6" s="21">
        <f t="shared" si="4"/>
        <v>104.65</v>
      </c>
      <c r="AI6" s="20" t="str">
        <f>IF(AI7="","",IF(AI7="-","【-】","【"&amp;SUBSTITUTE(TEXT(AI7,"#,##0.00"),"-","△")&amp;"】"))</f>
        <v>【105.36】</v>
      </c>
      <c r="AJ6" s="20">
        <f>IF(AJ7="",NA(),AJ7)</f>
        <v>0</v>
      </c>
      <c r="AK6" s="20">
        <f t="shared" ref="AK6:AS6" si="5">IF(AK7="",NA(),AK7)</f>
        <v>0</v>
      </c>
      <c r="AL6" s="20">
        <f t="shared" si="5"/>
        <v>0</v>
      </c>
      <c r="AM6" s="20">
        <f t="shared" si="5"/>
        <v>0</v>
      </c>
      <c r="AN6" s="20">
        <f t="shared" si="5"/>
        <v>0</v>
      </c>
      <c r="AO6" s="21">
        <f t="shared" si="5"/>
        <v>18.36</v>
      </c>
      <c r="AP6" s="21">
        <f t="shared" si="5"/>
        <v>18.010000000000002</v>
      </c>
      <c r="AQ6" s="21">
        <f t="shared" si="5"/>
        <v>26.07</v>
      </c>
      <c r="AR6" s="21">
        <f t="shared" si="5"/>
        <v>26.89</v>
      </c>
      <c r="AS6" s="21">
        <f t="shared" si="5"/>
        <v>23.18</v>
      </c>
      <c r="AT6" s="20" t="str">
        <f>IF(AT7="","",IF(AT7="-","【-】","【"&amp;SUBSTITUTE(TEXT(AT7,"#,##0.00"),"-","△")&amp;"】"))</f>
        <v>【3.12】</v>
      </c>
      <c r="AU6" s="21">
        <f>IF(AU7="",NA(),AU7)</f>
        <v>21.14</v>
      </c>
      <c r="AV6" s="21">
        <f t="shared" ref="AV6:BD6" si="6">IF(AV7="",NA(),AV7)</f>
        <v>23.43</v>
      </c>
      <c r="AW6" s="21">
        <f t="shared" si="6"/>
        <v>22.14</v>
      </c>
      <c r="AX6" s="21">
        <f t="shared" si="6"/>
        <v>35.44</v>
      </c>
      <c r="AY6" s="21">
        <f t="shared" si="6"/>
        <v>33.93</v>
      </c>
      <c r="AZ6" s="21">
        <f t="shared" si="6"/>
        <v>55.6</v>
      </c>
      <c r="BA6" s="21">
        <f t="shared" si="6"/>
        <v>59.4</v>
      </c>
      <c r="BB6" s="21">
        <f t="shared" si="6"/>
        <v>65.87</v>
      </c>
      <c r="BC6" s="21">
        <f t="shared" si="6"/>
        <v>77.260000000000005</v>
      </c>
      <c r="BD6" s="21">
        <f t="shared" si="6"/>
        <v>80.010000000000005</v>
      </c>
      <c r="BE6" s="20" t="str">
        <f>IF(BE7="","",IF(BE7="-","【-】","【"&amp;SUBSTITUTE(TEXT(BE7,"#,##0.00"),"-","△")&amp;"】"))</f>
        <v>【82.75】</v>
      </c>
      <c r="BF6" s="21">
        <f>IF(BF7="",NA(),BF7)</f>
        <v>700.92</v>
      </c>
      <c r="BG6" s="21">
        <f t="shared" ref="BG6:BO6" si="7">IF(BG7="",NA(),BG7)</f>
        <v>549.29</v>
      </c>
      <c r="BH6" s="21">
        <f t="shared" si="7"/>
        <v>590.16999999999996</v>
      </c>
      <c r="BI6" s="21">
        <f t="shared" si="7"/>
        <v>468.34</v>
      </c>
      <c r="BJ6" s="21">
        <f t="shared" si="7"/>
        <v>552.41</v>
      </c>
      <c r="BK6" s="21">
        <f t="shared" si="7"/>
        <v>789.08</v>
      </c>
      <c r="BL6" s="21">
        <f t="shared" si="7"/>
        <v>747.84</v>
      </c>
      <c r="BM6" s="21">
        <f t="shared" si="7"/>
        <v>742.08</v>
      </c>
      <c r="BN6" s="21">
        <f t="shared" si="7"/>
        <v>730.84</v>
      </c>
      <c r="BO6" s="21">
        <f t="shared" si="7"/>
        <v>706.45</v>
      </c>
      <c r="BP6" s="20" t="str">
        <f>IF(BP7="","",IF(BP7="-","【-】","【"&amp;SUBSTITUTE(TEXT(BP7,"#,##0.00"),"-","△")&amp;"】"))</f>
        <v>【602.56】</v>
      </c>
      <c r="BQ6" s="21">
        <f>IF(BQ7="",NA(),BQ7)</f>
        <v>76.69</v>
      </c>
      <c r="BR6" s="21">
        <f t="shared" ref="BR6:BZ6" si="8">IF(BR7="",NA(),BR7)</f>
        <v>80.709999999999994</v>
      </c>
      <c r="BS6" s="21">
        <f t="shared" si="8"/>
        <v>75.53</v>
      </c>
      <c r="BT6" s="21">
        <f t="shared" si="8"/>
        <v>76.48</v>
      </c>
      <c r="BU6" s="21">
        <f t="shared" si="8"/>
        <v>80.37</v>
      </c>
      <c r="BV6" s="21">
        <f t="shared" si="8"/>
        <v>88.25</v>
      </c>
      <c r="BW6" s="21">
        <f t="shared" si="8"/>
        <v>90.17</v>
      </c>
      <c r="BX6" s="21">
        <f t="shared" si="8"/>
        <v>86.51</v>
      </c>
      <c r="BY6" s="21">
        <f t="shared" si="8"/>
        <v>89.17</v>
      </c>
      <c r="BZ6" s="21">
        <f t="shared" si="8"/>
        <v>85.67</v>
      </c>
      <c r="CA6" s="20" t="str">
        <f>IF(CA7="","",IF(CA7="-","【-】","【"&amp;SUBSTITUTE(TEXT(CA7,"#,##0.00"),"-","△")&amp;"】"))</f>
        <v>【97.94】</v>
      </c>
      <c r="CB6" s="21">
        <f>IF(CB7="",NA(),CB7)</f>
        <v>165.86</v>
      </c>
      <c r="CC6" s="21">
        <f t="shared" ref="CC6:CK6" si="9">IF(CC7="",NA(),CC7)</f>
        <v>158.52000000000001</v>
      </c>
      <c r="CD6" s="21">
        <f t="shared" si="9"/>
        <v>170.03</v>
      </c>
      <c r="CE6" s="21">
        <f t="shared" si="9"/>
        <v>168.95</v>
      </c>
      <c r="CF6" s="21">
        <f t="shared" si="9"/>
        <v>161.47</v>
      </c>
      <c r="CG6" s="21">
        <f t="shared" si="9"/>
        <v>176.37</v>
      </c>
      <c r="CH6" s="21">
        <f t="shared" si="9"/>
        <v>173.17</v>
      </c>
      <c r="CI6" s="21">
        <f t="shared" si="9"/>
        <v>188.24</v>
      </c>
      <c r="CJ6" s="21">
        <f t="shared" si="9"/>
        <v>184.85</v>
      </c>
      <c r="CK6" s="21">
        <f t="shared" si="9"/>
        <v>194.78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56.72</v>
      </c>
      <c r="CS6" s="21">
        <f t="shared" si="10"/>
        <v>56.43</v>
      </c>
      <c r="CT6" s="21">
        <f t="shared" si="10"/>
        <v>54.86</v>
      </c>
      <c r="CU6" s="21">
        <f t="shared" si="10"/>
        <v>55.04</v>
      </c>
      <c r="CV6" s="21">
        <f t="shared" si="10"/>
        <v>53.26</v>
      </c>
      <c r="CW6" s="20" t="str">
        <f>IF(CW7="","",IF(CW7="-","【-】","【"&amp;SUBSTITUTE(TEXT(CW7,"#,##0.00"),"-","△")&amp;"】"))</f>
        <v>【60.13】</v>
      </c>
      <c r="CX6" s="21">
        <f>IF(CX7="",NA(),CX7)</f>
        <v>90.75</v>
      </c>
      <c r="CY6" s="21">
        <f t="shared" ref="CY6:DG6" si="11">IF(CY7="",NA(),CY7)</f>
        <v>90.96</v>
      </c>
      <c r="CZ6" s="21">
        <f t="shared" si="11"/>
        <v>90.96</v>
      </c>
      <c r="DA6" s="21">
        <f t="shared" si="11"/>
        <v>91.34</v>
      </c>
      <c r="DB6" s="21">
        <f t="shared" si="11"/>
        <v>91.32</v>
      </c>
      <c r="DC6" s="21">
        <f t="shared" si="11"/>
        <v>90.72</v>
      </c>
      <c r="DD6" s="21">
        <f t="shared" si="11"/>
        <v>91.07</v>
      </c>
      <c r="DE6" s="21">
        <f t="shared" si="11"/>
        <v>91.37</v>
      </c>
      <c r="DF6" s="21">
        <f t="shared" si="11"/>
        <v>91.92</v>
      </c>
      <c r="DG6" s="21">
        <f t="shared" si="11"/>
        <v>91.12</v>
      </c>
      <c r="DH6" s="20" t="str">
        <f>IF(DH7="","",IF(DH7="-","【-】","【"&amp;SUBSTITUTE(TEXT(DH7,"#,##0.00"),"-","△")&amp;"】"))</f>
        <v>【96.00】</v>
      </c>
      <c r="DI6" s="21">
        <f>IF(DI7="",NA(),DI7)</f>
        <v>4.22</v>
      </c>
      <c r="DJ6" s="21">
        <f t="shared" ref="DJ6:DR6" si="12">IF(DJ7="",NA(),DJ7)</f>
        <v>8.39</v>
      </c>
      <c r="DK6" s="21">
        <f t="shared" si="12"/>
        <v>12.38</v>
      </c>
      <c r="DL6" s="21">
        <f t="shared" si="12"/>
        <v>16.239999999999998</v>
      </c>
      <c r="DM6" s="21">
        <f t="shared" si="12"/>
        <v>20.079999999999998</v>
      </c>
      <c r="DN6" s="21">
        <f t="shared" si="12"/>
        <v>20.78</v>
      </c>
      <c r="DO6" s="21">
        <f t="shared" si="12"/>
        <v>23.54</v>
      </c>
      <c r="DP6" s="21">
        <f t="shared" si="12"/>
        <v>29.42</v>
      </c>
      <c r="DQ6" s="21">
        <f t="shared" si="12"/>
        <v>31.14</v>
      </c>
      <c r="DR6" s="21">
        <f t="shared" si="12"/>
        <v>33.11</v>
      </c>
      <c r="DS6" s="20" t="str">
        <f>IF(DS7="","",IF(DS7="-","【-】","【"&amp;SUBSTITUTE(TEXT(DS7,"#,##0.00"),"-","△")&amp;"】"))</f>
        <v>【42.20】</v>
      </c>
      <c r="DT6" s="20">
        <f>IF(DT7="",NA(),DT7)</f>
        <v>0</v>
      </c>
      <c r="DU6" s="20">
        <f t="shared" ref="DU6:EC6" si="13">IF(DU7="",NA(),DU7)</f>
        <v>0</v>
      </c>
      <c r="DV6" s="20">
        <f t="shared" si="13"/>
        <v>0</v>
      </c>
      <c r="DW6" s="20">
        <f t="shared" si="13"/>
        <v>0</v>
      </c>
      <c r="DX6" s="20">
        <f t="shared" si="13"/>
        <v>0</v>
      </c>
      <c r="DY6" s="21">
        <f t="shared" si="13"/>
        <v>1.34</v>
      </c>
      <c r="DZ6" s="21">
        <f t="shared" si="13"/>
        <v>1.5</v>
      </c>
      <c r="EA6" s="21">
        <f t="shared" si="13"/>
        <v>0.74</v>
      </c>
      <c r="EB6" s="21">
        <f t="shared" si="13"/>
        <v>0.76</v>
      </c>
      <c r="EC6" s="21">
        <f t="shared" si="13"/>
        <v>0.94</v>
      </c>
      <c r="ED6" s="20" t="str">
        <f>IF(ED7="","",IF(ED7="-","【-】","【"&amp;SUBSTITUTE(TEXT(ED7,"#,##0.00"),"-","△")&amp;"】"))</f>
        <v>【9.46】</v>
      </c>
      <c r="EE6" s="21">
        <f>IF(EE7="",NA(),EE7)</f>
        <v>0.28999999999999998</v>
      </c>
      <c r="EF6" s="21">
        <f t="shared" ref="EF6:EN6" si="14">IF(EF7="",NA(),EF7)</f>
        <v>0.26</v>
      </c>
      <c r="EG6" s="21">
        <f t="shared" si="14"/>
        <v>0.44</v>
      </c>
      <c r="EH6" s="21">
        <f t="shared" si="14"/>
        <v>0.33</v>
      </c>
      <c r="EI6" s="21">
        <f t="shared" si="14"/>
        <v>0.33</v>
      </c>
      <c r="EJ6" s="21">
        <f t="shared" si="14"/>
        <v>0.15</v>
      </c>
      <c r="EK6" s="21">
        <f t="shared" si="14"/>
        <v>0.15</v>
      </c>
      <c r="EL6" s="21">
        <f t="shared" si="14"/>
        <v>7.0000000000000007E-2</v>
      </c>
      <c r="EM6" s="21">
        <f t="shared" si="14"/>
        <v>0.06</v>
      </c>
      <c r="EN6" s="21">
        <f t="shared" si="14"/>
        <v>7.0000000000000007E-2</v>
      </c>
      <c r="EO6" s="20" t="str">
        <f>IF(EO7="","",IF(EO7="-","【-】","【"&amp;SUBSTITUTE(TEXT(EO7,"#,##0.00"),"-","△")&amp;"】"))</f>
        <v>【0.19】</v>
      </c>
    </row>
    <row r="7" spans="1:148" s="22" customFormat="1" x14ac:dyDescent="0.15">
      <c r="A7" s="14"/>
      <c r="B7" s="23">
        <v>2024</v>
      </c>
      <c r="C7" s="23">
        <v>292125</v>
      </c>
      <c r="D7" s="23">
        <v>46</v>
      </c>
      <c r="E7" s="23">
        <v>17</v>
      </c>
      <c r="F7" s="23">
        <v>1</v>
      </c>
      <c r="G7" s="23">
        <v>0</v>
      </c>
      <c r="H7" s="23" t="s">
        <v>96</v>
      </c>
      <c r="I7" s="23" t="s">
        <v>97</v>
      </c>
      <c r="J7" s="23" t="s">
        <v>98</v>
      </c>
      <c r="K7" s="23" t="s">
        <v>99</v>
      </c>
      <c r="L7" s="23" t="s">
        <v>100</v>
      </c>
      <c r="M7" s="23" t="s">
        <v>101</v>
      </c>
      <c r="N7" s="24" t="s">
        <v>102</v>
      </c>
      <c r="O7" s="24">
        <v>72.13</v>
      </c>
      <c r="P7" s="24">
        <v>60.67</v>
      </c>
      <c r="Q7" s="24">
        <v>73</v>
      </c>
      <c r="R7" s="24">
        <v>2530</v>
      </c>
      <c r="S7" s="24">
        <v>26694</v>
      </c>
      <c r="T7" s="24">
        <v>247.5</v>
      </c>
      <c r="U7" s="24">
        <v>107.85</v>
      </c>
      <c r="V7" s="24">
        <v>16026</v>
      </c>
      <c r="W7" s="24">
        <v>6.75</v>
      </c>
      <c r="X7" s="24">
        <v>2374.2199999999998</v>
      </c>
      <c r="Y7" s="24">
        <v>102.92</v>
      </c>
      <c r="Z7" s="24">
        <v>102.31</v>
      </c>
      <c r="AA7" s="24">
        <v>101.01</v>
      </c>
      <c r="AB7" s="24">
        <v>100.49</v>
      </c>
      <c r="AC7" s="24">
        <v>102.17</v>
      </c>
      <c r="AD7" s="24">
        <v>106.5</v>
      </c>
      <c r="AE7" s="24">
        <v>106.22</v>
      </c>
      <c r="AF7" s="24">
        <v>105.35</v>
      </c>
      <c r="AG7" s="24">
        <v>106.8</v>
      </c>
      <c r="AH7" s="24">
        <v>104.65</v>
      </c>
      <c r="AI7" s="24">
        <v>105.36</v>
      </c>
      <c r="AJ7" s="24">
        <v>0</v>
      </c>
      <c r="AK7" s="24">
        <v>0</v>
      </c>
      <c r="AL7" s="24">
        <v>0</v>
      </c>
      <c r="AM7" s="24">
        <v>0</v>
      </c>
      <c r="AN7" s="24">
        <v>0</v>
      </c>
      <c r="AO7" s="24">
        <v>18.36</v>
      </c>
      <c r="AP7" s="24">
        <v>18.010000000000002</v>
      </c>
      <c r="AQ7" s="24">
        <v>26.07</v>
      </c>
      <c r="AR7" s="24">
        <v>26.89</v>
      </c>
      <c r="AS7" s="24">
        <v>23.18</v>
      </c>
      <c r="AT7" s="24">
        <v>3.12</v>
      </c>
      <c r="AU7" s="24">
        <v>21.14</v>
      </c>
      <c r="AV7" s="24">
        <v>23.43</v>
      </c>
      <c r="AW7" s="24">
        <v>22.14</v>
      </c>
      <c r="AX7" s="24">
        <v>35.44</v>
      </c>
      <c r="AY7" s="24">
        <v>33.93</v>
      </c>
      <c r="AZ7" s="24">
        <v>55.6</v>
      </c>
      <c r="BA7" s="24">
        <v>59.4</v>
      </c>
      <c r="BB7" s="24">
        <v>65.87</v>
      </c>
      <c r="BC7" s="24">
        <v>77.260000000000005</v>
      </c>
      <c r="BD7" s="24">
        <v>80.010000000000005</v>
      </c>
      <c r="BE7" s="24">
        <v>82.75</v>
      </c>
      <c r="BF7" s="24">
        <v>700.92</v>
      </c>
      <c r="BG7" s="24">
        <v>549.29</v>
      </c>
      <c r="BH7" s="24">
        <v>590.16999999999996</v>
      </c>
      <c r="BI7" s="24">
        <v>468.34</v>
      </c>
      <c r="BJ7" s="24">
        <v>552.41</v>
      </c>
      <c r="BK7" s="24">
        <v>789.08</v>
      </c>
      <c r="BL7" s="24">
        <v>747.84</v>
      </c>
      <c r="BM7" s="24">
        <v>742.08</v>
      </c>
      <c r="BN7" s="24">
        <v>730.84</v>
      </c>
      <c r="BO7" s="24">
        <v>706.45</v>
      </c>
      <c r="BP7" s="24">
        <v>602.55999999999995</v>
      </c>
      <c r="BQ7" s="24">
        <v>76.69</v>
      </c>
      <c r="BR7" s="24">
        <v>80.709999999999994</v>
      </c>
      <c r="BS7" s="24">
        <v>75.53</v>
      </c>
      <c r="BT7" s="24">
        <v>76.48</v>
      </c>
      <c r="BU7" s="24">
        <v>80.37</v>
      </c>
      <c r="BV7" s="24">
        <v>88.25</v>
      </c>
      <c r="BW7" s="24">
        <v>90.17</v>
      </c>
      <c r="BX7" s="24">
        <v>86.51</v>
      </c>
      <c r="BY7" s="24">
        <v>89.17</v>
      </c>
      <c r="BZ7" s="24">
        <v>85.67</v>
      </c>
      <c r="CA7" s="24">
        <v>97.94</v>
      </c>
      <c r="CB7" s="24">
        <v>165.86</v>
      </c>
      <c r="CC7" s="24">
        <v>158.52000000000001</v>
      </c>
      <c r="CD7" s="24">
        <v>170.03</v>
      </c>
      <c r="CE7" s="24">
        <v>168.95</v>
      </c>
      <c r="CF7" s="24">
        <v>161.47</v>
      </c>
      <c r="CG7" s="24">
        <v>176.37</v>
      </c>
      <c r="CH7" s="24">
        <v>173.17</v>
      </c>
      <c r="CI7" s="24">
        <v>188.24</v>
      </c>
      <c r="CJ7" s="24">
        <v>184.85</v>
      </c>
      <c r="CK7" s="24">
        <v>194.78</v>
      </c>
      <c r="CL7" s="24">
        <v>140.97999999999999</v>
      </c>
      <c r="CM7" s="24" t="s">
        <v>102</v>
      </c>
      <c r="CN7" s="24" t="s">
        <v>102</v>
      </c>
      <c r="CO7" s="24" t="s">
        <v>102</v>
      </c>
      <c r="CP7" s="24" t="s">
        <v>102</v>
      </c>
      <c r="CQ7" s="24" t="s">
        <v>102</v>
      </c>
      <c r="CR7" s="24">
        <v>56.72</v>
      </c>
      <c r="CS7" s="24">
        <v>56.43</v>
      </c>
      <c r="CT7" s="24">
        <v>54.86</v>
      </c>
      <c r="CU7" s="24">
        <v>55.04</v>
      </c>
      <c r="CV7" s="24">
        <v>53.26</v>
      </c>
      <c r="CW7" s="24">
        <v>60.13</v>
      </c>
      <c r="CX7" s="24">
        <v>90.75</v>
      </c>
      <c r="CY7" s="24">
        <v>90.96</v>
      </c>
      <c r="CZ7" s="24">
        <v>90.96</v>
      </c>
      <c r="DA7" s="24">
        <v>91.34</v>
      </c>
      <c r="DB7" s="24">
        <v>91.32</v>
      </c>
      <c r="DC7" s="24">
        <v>90.72</v>
      </c>
      <c r="DD7" s="24">
        <v>91.07</v>
      </c>
      <c r="DE7" s="24">
        <v>91.37</v>
      </c>
      <c r="DF7" s="24">
        <v>91.92</v>
      </c>
      <c r="DG7" s="24">
        <v>91.12</v>
      </c>
      <c r="DH7" s="24">
        <v>96</v>
      </c>
      <c r="DI7" s="24">
        <v>4.22</v>
      </c>
      <c r="DJ7" s="24">
        <v>8.39</v>
      </c>
      <c r="DK7" s="24">
        <v>12.38</v>
      </c>
      <c r="DL7" s="24">
        <v>16.239999999999998</v>
      </c>
      <c r="DM7" s="24">
        <v>20.079999999999998</v>
      </c>
      <c r="DN7" s="24">
        <v>20.78</v>
      </c>
      <c r="DO7" s="24">
        <v>23.54</v>
      </c>
      <c r="DP7" s="24">
        <v>29.42</v>
      </c>
      <c r="DQ7" s="24">
        <v>31.14</v>
      </c>
      <c r="DR7" s="24">
        <v>33.11</v>
      </c>
      <c r="DS7" s="24">
        <v>42.2</v>
      </c>
      <c r="DT7" s="24">
        <v>0</v>
      </c>
      <c r="DU7" s="24">
        <v>0</v>
      </c>
      <c r="DV7" s="24">
        <v>0</v>
      </c>
      <c r="DW7" s="24">
        <v>0</v>
      </c>
      <c r="DX7" s="24">
        <v>0</v>
      </c>
      <c r="DY7" s="24">
        <v>1.34</v>
      </c>
      <c r="DZ7" s="24">
        <v>1.5</v>
      </c>
      <c r="EA7" s="24">
        <v>0.74</v>
      </c>
      <c r="EB7" s="24">
        <v>0.76</v>
      </c>
      <c r="EC7" s="24">
        <v>0.94</v>
      </c>
      <c r="ED7" s="24">
        <v>9.4600000000000009</v>
      </c>
      <c r="EE7" s="24">
        <v>0.28999999999999998</v>
      </c>
      <c r="EF7" s="24">
        <v>0.26</v>
      </c>
      <c r="EG7" s="24">
        <v>0.44</v>
      </c>
      <c r="EH7" s="24">
        <v>0.33</v>
      </c>
      <c r="EI7" s="24">
        <v>0.33</v>
      </c>
      <c r="EJ7" s="24">
        <v>0.15</v>
      </c>
      <c r="EK7" s="24">
        <v>0.15</v>
      </c>
      <c r="EL7" s="24">
        <v>7.0000000000000007E-2</v>
      </c>
      <c r="EM7" s="24">
        <v>0.06</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宇陀市役所</cp:lastModifiedBy>
  <cp:lastPrinted>2026-01-29T04:54:22Z</cp:lastPrinted>
  <dcterms:created xsi:type="dcterms:W3CDTF">2025-12-23T06:03:47Z</dcterms:created>
  <dcterms:modified xsi:type="dcterms:W3CDTF">2026-01-29T04:54:25Z</dcterms:modified>
  <cp:category/>
</cp:coreProperties>
</file>